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204"/>
  </bookViews>
  <sheets>
    <sheet name="YILLIK PLAN" sheetId="1" r:id="rId1"/>
    <sheet name="GÜNLÜK PLAN" sheetId="2" r:id="rId2"/>
    <sheet name="GÜNLÜK PLAN VERİLERİ" sheetId="3" r:id="rId3"/>
    <sheet name="Sayfa1" sheetId="4" r:id="rId4"/>
  </sheets>
  <definedNames>
    <definedName name="_xlnm.Print_Area" localSheetId="0">'YILLIK PLAN'!$A$1:$L$57</definedName>
  </definedNames>
  <calcPr calcId="162913"/>
</workbook>
</file>

<file path=xl/calcChain.xml><?xml version="1.0" encoding="utf-8"?>
<calcChain xmlns="http://schemas.openxmlformats.org/spreadsheetml/2006/main">
  <c r="C10" i="4" l="1"/>
  <c r="C9" i="4" l="1"/>
  <c r="G8" i="4" s="1"/>
  <c r="B9" i="4"/>
  <c r="F8" i="4" s="1"/>
  <c r="D3" i="4"/>
  <c r="D4" i="4" s="1"/>
  <c r="D5" i="4" s="1"/>
  <c r="D6" i="4" s="1"/>
  <c r="D7" i="4" s="1"/>
  <c r="D8" i="4" l="1"/>
  <c r="E8" i="4" s="1"/>
  <c r="E7" i="4"/>
  <c r="F7" i="4"/>
  <c r="G7" i="4"/>
  <c r="E3" i="4"/>
  <c r="E4" i="4"/>
  <c r="E5" i="4"/>
  <c r="E6" i="4"/>
  <c r="E2" i="4"/>
  <c r="E9" i="4" l="1"/>
  <c r="F2" i="4"/>
  <c r="F3" i="4"/>
  <c r="F5" i="4"/>
  <c r="F6" i="4"/>
  <c r="F4" i="4"/>
  <c r="G5" i="4"/>
  <c r="G2" i="4"/>
  <c r="G6" i="4"/>
  <c r="G3" i="4"/>
  <c r="G4" i="4"/>
  <c r="D9" i="1"/>
  <c r="D10" i="1" s="1"/>
  <c r="D11" i="1" s="1"/>
  <c r="D12" i="1" s="1"/>
  <c r="D13" i="1" s="1"/>
  <c r="D14" i="1" s="1"/>
  <c r="D15" i="1" s="1"/>
  <c r="D16" i="1" s="1"/>
  <c r="D18" i="1" s="1"/>
  <c r="D19" i="1" s="1"/>
  <c r="D20" i="1" s="1"/>
  <c r="D21" i="1" s="1"/>
  <c r="D22" i="1" s="1"/>
  <c r="D23" i="1" s="1"/>
  <c r="D24" i="1" s="1"/>
  <c r="D25" i="1" s="1"/>
  <c r="D26" i="1" s="1"/>
  <c r="D28" i="1" s="1"/>
  <c r="D29" i="1" s="1"/>
  <c r="D30" i="1" s="1"/>
  <c r="D31" i="1" s="1"/>
  <c r="D32" i="1" s="1"/>
  <c r="D33" i="1" s="1"/>
  <c r="D34" i="1" s="1"/>
  <c r="D35" i="1" s="1"/>
  <c r="D37" i="1" s="1"/>
  <c r="D38" i="1" s="1"/>
  <c r="D39" i="1" s="1"/>
  <c r="D40" i="1" s="1"/>
  <c r="D41" i="1" s="1"/>
  <c r="D42" i="1" s="1"/>
  <c r="D43" i="1" s="1"/>
  <c r="D44" i="1" s="1"/>
  <c r="D45" i="1" s="1"/>
  <c r="D46" i="1" s="1"/>
  <c r="G9" i="4" l="1"/>
  <c r="F9" i="4"/>
  <c r="F15" i="2"/>
  <c r="G15" i="2" s="1"/>
  <c r="G47" i="2"/>
  <c r="F12" i="2"/>
  <c r="A12" i="2" s="1"/>
  <c r="F14" i="2"/>
  <c r="A14" i="2" s="1"/>
  <c r="F13" i="2"/>
  <c r="A13" i="2" s="1"/>
  <c r="F22" i="2"/>
  <c r="F21" i="2"/>
  <c r="F11" i="2"/>
  <c r="F10" i="2"/>
  <c r="A49" i="2" l="1"/>
  <c r="A48" i="2"/>
  <c r="G49" i="2"/>
  <c r="G48" i="2"/>
  <c r="F37" i="2"/>
  <c r="A5" i="2"/>
  <c r="F9" i="2" s="1"/>
  <c r="C5" i="2"/>
  <c r="F8" i="2" s="1"/>
  <c r="A2" i="2"/>
  <c r="A3" i="2"/>
  <c r="A4" i="2"/>
  <c r="A1" i="2"/>
  <c r="F18" i="2" l="1"/>
</calcChain>
</file>

<file path=xl/sharedStrings.xml><?xml version="1.0" encoding="utf-8"?>
<sst xmlns="http://schemas.openxmlformats.org/spreadsheetml/2006/main" count="403" uniqueCount="134">
  <si>
    <t>GÜN</t>
  </si>
  <si>
    <t>AY</t>
  </si>
  <si>
    <t>HAFTA</t>
  </si>
  <si>
    <t>SAAT</t>
  </si>
  <si>
    <t>DERSİN AMACI</t>
  </si>
  <si>
    <t>ÖĞRENME KAZANIMI</t>
  </si>
  <si>
    <t>ÖĞRENME-ÖĞRETME YÖNTEM VE TEKNİKLERİ</t>
  </si>
  <si>
    <t>EĞİTİM TEKNOLOJİSİ</t>
  </si>
  <si>
    <t>T.C.</t>
  </si>
  <si>
    <t>MİLLİ EĞİTİM BAKANLIĞI</t>
  </si>
  <si>
    <t>EYLÜL</t>
  </si>
  <si>
    <t>EKİM</t>
  </si>
  <si>
    <t>KASIM</t>
  </si>
  <si>
    <t>ARALIK</t>
  </si>
  <si>
    <t>OCAK</t>
  </si>
  <si>
    <t>ŞUBAT</t>
  </si>
  <si>
    <t>MART</t>
  </si>
  <si>
    <t>NİSAN</t>
  </si>
  <si>
    <t>MAYIS</t>
  </si>
  <si>
    <t>HAZİRAN</t>
  </si>
  <si>
    <t>.../.../...</t>
  </si>
  <si>
    <t>Okul Müdürü</t>
  </si>
  <si>
    <t>İlköğretim Haftası</t>
  </si>
  <si>
    <t>Ahilik Haftası</t>
  </si>
  <si>
    <t>29 Ekim Cumhuriyet Bayramı</t>
  </si>
  <si>
    <t>10 Kasım Atatürk'ü Anma Haftası</t>
  </si>
  <si>
    <t>24 Kasım Öğretmenler Günü</t>
  </si>
  <si>
    <t>İnsan Hakları ve Demokrasi Haftası</t>
  </si>
  <si>
    <t>Tutum, Yatırım ve Türk Malları Haftası</t>
  </si>
  <si>
    <t xml:space="preserve">12 Martİstiklal Marşının Kabulü ve Mehmet Akif Ersoy'u Anma </t>
  </si>
  <si>
    <t>18 Mart Çanakkale Zaferi</t>
  </si>
  <si>
    <t>Tüketiciyi Koruma Haftası</t>
  </si>
  <si>
    <t>23 Nisan Ulusal Egemenlik ve Çocuk Bayramı</t>
  </si>
  <si>
    <t>Emek ve Dayanışma Günü</t>
  </si>
  <si>
    <t>İş Sağlığı ve Güvenliği Haftası</t>
  </si>
  <si>
    <t>Etik Günü</t>
  </si>
  <si>
    <t>Çevre Koruma Haftası</t>
  </si>
  <si>
    <t>Atatürk’ün İnkılapçılık İlkesi</t>
  </si>
  <si>
    <t>Atatürk’ün Cumhuriyetçilik İlkesi</t>
  </si>
  <si>
    <t>ATATÜRK'ÜN İLKELERİ</t>
  </si>
  <si>
    <t>ÖLÇME DEĞERLENDİRME</t>
  </si>
  <si>
    <t xml:space="preserve">BELİRLİ GÜN VE HAFTALAR </t>
  </si>
  <si>
    <t>Atatürk’ün Laiklik İlkesi</t>
  </si>
  <si>
    <t>Atatürk’ün Devletçilik İlkesi</t>
  </si>
  <si>
    <t>Atatürk’ün Milliyetçilik İlkesi</t>
  </si>
  <si>
    <t>1.dönem 1.sınav/uygulama</t>
  </si>
  <si>
    <t>1.dönem 2.sınav/uygulama</t>
  </si>
  <si>
    <t>2.dönem 1.sınav/uygulama</t>
  </si>
  <si>
    <t>2.dönem 2.sınav/uygulama</t>
  </si>
  <si>
    <t>Alan Şefi</t>
  </si>
  <si>
    <t>Alan Öğretmeni</t>
  </si>
  <si>
    <t>GÜNLÜK PLANIDIR</t>
  </si>
  <si>
    <t>BÖLÜM: I</t>
  </si>
  <si>
    <t>ÜNİTELENDİRİLMİŞ YILLIK DERS PLANIDIR</t>
  </si>
  <si>
    <t>BÖLÜM: II</t>
  </si>
  <si>
    <t>Ünite Kavramları ve Sembolleri/Davranış Örtüsü</t>
  </si>
  <si>
    <t>Öğreni Kazanımları/Hedef ve Davranışlar</t>
  </si>
  <si>
    <t>Güvenlik Önlemleri(Varsa)</t>
  </si>
  <si>
    <t>Öğretme-Öğrenme-Yöntem ve Teknikleri</t>
  </si>
  <si>
    <t>Kullanma Eğitim Teknolojileri-Araç, Gereç ve Kaynakça</t>
  </si>
  <si>
    <t>*Öğretmen</t>
  </si>
  <si>
    <t xml:space="preserve">*Öğrenci </t>
  </si>
  <si>
    <t>DERSİN ADI</t>
  </si>
  <si>
    <t>SINIF</t>
  </si>
  <si>
    <t>ÜNİTE ADI</t>
  </si>
  <si>
    <t>KONU</t>
  </si>
  <si>
    <t>ÖNERİLEN SÜRE</t>
  </si>
  <si>
    <t>*Sözel-Dilsel</t>
  </si>
  <si>
    <t>*Doğacı</t>
  </si>
  <si>
    <t>*Sosyal Kişiler Arası</t>
  </si>
  <si>
    <t>*Mantıksal Matematiksel</t>
  </si>
  <si>
    <t>*İçsel-Bireysel</t>
  </si>
  <si>
    <t>*Görsel-Uzaysal</t>
  </si>
  <si>
    <t>*Müziksel-Ritmik</t>
  </si>
  <si>
    <t xml:space="preserve">*Bedensel-Kinestetik </t>
  </si>
  <si>
    <t>Öğretme-Öğrenme Etkinlikleri</t>
  </si>
  <si>
    <t>ÖZET</t>
  </si>
  <si>
    <t>ÜNİTE</t>
  </si>
  <si>
    <t>---</t>
  </si>
  <si>
    <t>BÖLÜM: III</t>
  </si>
  <si>
    <t>ÖLÇME VE DEĞERLENDİRME</t>
  </si>
  <si>
    <t>*Bireysel Öğrenmeye Yönelik Ölçme Değerlendirme</t>
  </si>
  <si>
    <t>*Grupla Öğrenmeye Yönelik Ölçme Değerlendirme</t>
  </si>
  <si>
    <t>*Öğrenme güçlüğü olan öğrenciler ve ileri düzeyde öğrenen öğrenciler için ek Ölçme-Değerlendirme etkinlikleri.</t>
  </si>
  <si>
    <t>DERSİN DİĞER DERSLERLE İLİŞKİSİ</t>
  </si>
  <si>
    <t>BÖLÜM: IV</t>
  </si>
  <si>
    <t>Plan Uygulanmasına İlişkin Açıklamalar</t>
  </si>
  <si>
    <t>Dersin işlenmesi için ayrılan süre yeterlidir.</t>
  </si>
  <si>
    <t xml:space="preserve">Bu Plan, Ağustos 2003 tarih ve 2551Sayılı Tebliğler Dergisinden alınmıştır.                            </t>
  </si>
  <si>
    <t>Ders Öğretmeni</t>
  </si>
  <si>
    <t>uygundur.</t>
  </si>
  <si>
    <t>ÖĞRENME KAZANIMI/KONU</t>
  </si>
  <si>
    <t>2024-2025 EĞİTİM ÖĞRETİM YILI</t>
  </si>
  <si>
    <t>Makine ve Tasarım Teknolojisi Alan Öğretmenleri;</t>
  </si>
  <si>
    <t>YARIYIL TATİLİ</t>
  </si>
  <si>
    <t>1.DONEM ARA TATİL</t>
  </si>
  <si>
    <t>2.DÖNEM ARA TATİL</t>
  </si>
  <si>
    <t>UYGUNDUR.</t>
  </si>
  <si>
    <t>Kurban Bayramı</t>
  </si>
  <si>
    <t>Anlatım, gösterip yaptırma, soru cevap, grup çalışması, beyin fırtınası, uygulama</t>
  </si>
  <si>
    <t>TEMEL ELEKTRİK</t>
  </si>
  <si>
    <t>Bu plan,  Talim ve Terbiye Kurulu Başkanlığının 19/08/2020 tarihli ve 21 sayılı Ortaöğretim Temel Elektrik dersi öğretim programına uygun olarak, 2104 ve 2488 sayılı Tebliğler Dergisindeki Atatürk ilke ve İnkılâplarının yansıtılmasıyla,  2551 ve değişiklikleri içeren 2575 sayılı Tebliğler Dergisindeki ve TTKB 11/09/2011 tarih ve 151 sayılı karara ve ünitelendirilmiş yıllık plan normlarına uygun olarak sene başı alan zümre toplantısında belirtilen maddeler ve 2023 yılında yayınlanan MAKİNE VE TASARIM TEKNOLOJİSİ ÇERÇEVE ÖĞRETİM PROGRAMI dikkate alınarak hazırlanmıştır. Ayrıca Kahramanmaraş il milli eğitim müdürlüğü çalışma takvimine uygun hazırlanmıştır.</t>
  </si>
  <si>
    <t>El aletleri, ölçü aletleri, devre elemanları, kablo çeşitleri, yalıtım malzemeleri, motorlar, ders modülleri</t>
  </si>
  <si>
    <t>1.ÖĞRENME BİRİMİ: İLETKENLERİ BAĞLANTIYA HAZIRLAMA</t>
  </si>
  <si>
    <t>2.ÖĞRENME BİRİMİ: İLETKENLERİ EKLEME VE BAĞLAMA</t>
  </si>
  <si>
    <t>3.ÖĞRENME BİRİMİ: ELEKTRİK DEVRESİ KURMA VE FAZ KONTROLÜ</t>
  </si>
  <si>
    <t>İş sağlığı ve güvenliği tedbirlerini alarak Elektrik İç Tesisat Yönetmeliği’ne göre iletkenleri kesme, soyma ve bükme işlemleri yapar.</t>
  </si>
  <si>
    <t>İş sağlığı ve güvenliği tedbirlerini alarak Elektrik İç Tesisat Yönetmeliği’ne göre iletkenleri birbirine, terminale, fişe ve prizlere bağlar</t>
  </si>
  <si>
    <t>İş sağlığı ve güvenliği tedbirlerini alıp Elektrik İç Tesisat Yönetmeliği’ne göre basit elektrik devresi kurarak faz kontrolü yapar</t>
  </si>
  <si>
    <t>İletkenleri kesme</t>
  </si>
  <si>
    <t>İletken üzerindeki yalıtkanı soyma</t>
  </si>
  <si>
    <t>İletkenleri bükme</t>
  </si>
  <si>
    <t>Tekli düz ek yapma</t>
  </si>
  <si>
    <t>Çiftli düz ek yapma</t>
  </si>
  <si>
    <t>Klemens ile bağlantı yapma</t>
  </si>
  <si>
    <t>İletkenlerin terminale bağlantısını yapma</t>
  </si>
  <si>
    <t>Topraklı fiş ve prize kablo bağlantısı yapmak</t>
  </si>
  <si>
    <t>İletkenleri keser</t>
  </si>
  <si>
    <t>İletken üzerindeki yalıtkanı soyar</t>
  </si>
  <si>
    <t>İletkenleri büker</t>
  </si>
  <si>
    <t>Tekli düz ek yapar</t>
  </si>
  <si>
    <t>Çiftli düz ek yapar</t>
  </si>
  <si>
    <t>Klemens ile bağlantı yapar</t>
  </si>
  <si>
    <t>İletkenlerin terminale bağlantısını yapar</t>
  </si>
  <si>
    <t>Basit elektrik devrelerini kurar ve çalıştırır</t>
  </si>
  <si>
    <t>Basit faz (enerji) kontrolü yapar</t>
  </si>
  <si>
    <t>Basit müdahale ile motor devir yönünü değiştirir.</t>
  </si>
  <si>
    <t>Basit elektrik devresi kurma ve çalıştırma</t>
  </si>
  <si>
    <t>Basit faz (enerji) kontrol yapma</t>
  </si>
  <si>
    <t>Basit müdahale ile motor devir yönünü değiştirme</t>
  </si>
  <si>
    <t>ZONGULDAK MESLEKİ VE TEKNİK ANADOLU LİSESİ</t>
  </si>
  <si>
    <t>11 SINIF</t>
  </si>
  <si>
    <t>Mustafa İNCE</t>
  </si>
  <si>
    <t>MUHAMMET YILDIZ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</si>
</sst>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8" x14ac:knownFonts="1">
    <font>
      <sz val="11"/>
      <color theme="1"/>
      <name val="Calibri"/>
      <family val="2"/>
      <scheme val="minor"/>
    </font>
    <font>
      <sz val="11"/>
      <color theme="1"/>
      <name val="Calibri"/>
      <family val="2"/>
      <charset val="162"/>
      <scheme val="minor"/>
    </font>
    <font>
      <b/>
      <sz val="10"/>
      <color theme="1"/>
      <name val="Times New Roman"/>
      <family val="1"/>
      <charset val="162"/>
    </font>
    <font>
      <sz val="10"/>
      <color theme="1"/>
      <name val="Times New Roman"/>
      <family val="1"/>
      <charset val="162"/>
    </font>
    <font>
      <sz val="12"/>
      <color theme="1"/>
      <name val="Times New Roman"/>
      <family val="1"/>
      <charset val="162"/>
    </font>
    <font>
      <b/>
      <sz val="12"/>
      <color theme="1"/>
      <name val="Times New Roman"/>
      <family val="1"/>
      <charset val="162"/>
    </font>
    <font>
      <u/>
      <sz val="10"/>
      <color rgb="FFFF0000"/>
      <name val="Times New Roman"/>
      <family val="1"/>
      <charset val="162"/>
    </font>
    <font>
      <b/>
      <i/>
      <u/>
      <sz val="10"/>
      <color rgb="FFFF0000"/>
      <name val="Times New Roman"/>
      <family val="1"/>
      <charset val="162"/>
    </font>
    <font>
      <b/>
      <u/>
      <sz val="12"/>
      <color theme="1"/>
      <name val="Times New Roman"/>
      <family val="1"/>
      <charset val="162"/>
    </font>
    <font>
      <sz val="11"/>
      <color theme="1"/>
      <name val="Times New Roman"/>
      <family val="1"/>
      <charset val="162"/>
    </font>
    <font>
      <b/>
      <sz val="11"/>
      <color theme="1"/>
      <name val="Times New Roman"/>
      <family val="1"/>
      <charset val="162"/>
    </font>
    <font>
      <b/>
      <sz val="12"/>
      <color rgb="FFFF0000"/>
      <name val="Times New Roman"/>
      <family val="1"/>
      <charset val="162"/>
    </font>
    <font>
      <sz val="12"/>
      <color theme="1"/>
      <name val="Calibri"/>
      <family val="2"/>
      <scheme val="minor"/>
    </font>
    <font>
      <sz val="12"/>
      <color rgb="FFFF0000"/>
      <name val="Times New Roman"/>
      <family val="1"/>
      <charset val="162"/>
    </font>
    <font>
      <sz val="12"/>
      <color theme="3" tint="0.39997558519241921"/>
      <name val="Times New Roman"/>
      <family val="1"/>
      <charset val="162"/>
    </font>
    <font>
      <sz val="12"/>
      <color rgb="FF00B050"/>
      <name val="Times New Roman"/>
      <family val="1"/>
      <charset val="162"/>
    </font>
    <font>
      <sz val="11"/>
      <color indexed="8"/>
      <name val="Calibri"/>
      <family val="2"/>
      <charset val="162"/>
    </font>
    <font>
      <sz val="18"/>
      <color theme="1"/>
      <name val="Calibri"/>
      <family val="2"/>
      <charset val="162"/>
      <scheme val="minor"/>
    </font>
  </fonts>
  <fills count="7">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6" fillId="0" borderId="0" applyFill="0" applyProtection="0"/>
    <xf numFmtId="0" fontId="1" fillId="0" borderId="0"/>
  </cellStyleXfs>
  <cellXfs count="166">
    <xf numFmtId="0" fontId="0" fillId="0" borderId="0" xfId="0"/>
    <xf numFmtId="0" fontId="0" fillId="0" borderId="0" xfId="0" applyAlignment="1">
      <alignment horizontal="center" vertical="center" wrapText="1"/>
    </xf>
    <xf numFmtId="0" fontId="4" fillId="0" borderId="0" xfId="0" applyFont="1"/>
    <xf numFmtId="16"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 fontId="4" fillId="0" borderId="1" xfId="0" applyNumberFormat="1" applyFont="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textRotation="90" wrapText="1"/>
    </xf>
    <xf numFmtId="0" fontId="4" fillId="0" borderId="0" xfId="0" applyFont="1" applyBorder="1" applyAlignment="1">
      <alignment horizontal="left" vertical="center" wrapText="1"/>
    </xf>
    <xf numFmtId="0" fontId="4" fillId="0" borderId="42"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xf>
    <xf numFmtId="0" fontId="4" fillId="0" borderId="1" xfId="0" applyFont="1" applyBorder="1" applyAlignment="1">
      <alignment vertical="center" wrapText="1"/>
    </xf>
    <xf numFmtId="0" fontId="12" fillId="0" borderId="0" xfId="0" applyFont="1" applyAlignment="1">
      <alignment vertical="center"/>
    </xf>
    <xf numFmtId="0" fontId="5" fillId="0" borderId="1" xfId="0" applyFont="1" applyBorder="1" applyAlignment="1">
      <alignment vertical="center" wrapText="1"/>
    </xf>
    <xf numFmtId="0" fontId="4" fillId="0" borderId="0" xfId="0" applyFont="1" applyAlignment="1">
      <alignment vertical="center"/>
    </xf>
    <xf numFmtId="0" fontId="10" fillId="4" borderId="1"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4" fillId="0" borderId="0" xfId="0" applyFont="1" applyAlignment="1">
      <alignment vertical="center" wrapText="1"/>
    </xf>
    <xf numFmtId="0" fontId="0" fillId="0" borderId="0" xfId="0" applyAlignment="1">
      <alignment vertical="center" wrapText="1"/>
    </xf>
    <xf numFmtId="0" fontId="4" fillId="0" borderId="1" xfId="0" applyFont="1" applyFill="1" applyBorder="1" applyAlignment="1">
      <alignment vertical="center" wrapText="1"/>
    </xf>
    <xf numFmtId="0" fontId="5" fillId="3" borderId="1" xfId="0" applyFont="1" applyFill="1" applyBorder="1" applyAlignment="1">
      <alignment horizontal="center" vertical="center" wrapText="1"/>
    </xf>
    <xf numFmtId="10" fontId="0" fillId="0" borderId="0" xfId="0" applyNumberFormat="1"/>
    <xf numFmtId="0" fontId="0" fillId="6" borderId="0" xfId="0" applyFill="1"/>
    <xf numFmtId="10" fontId="0" fillId="6" borderId="0" xfId="0" applyNumberFormat="1" applyFill="1"/>
    <xf numFmtId="0" fontId="17" fillId="0" borderId="0" xfId="0" applyFont="1" applyAlignment="1">
      <alignment horizontal="center" vertical="center"/>
    </xf>
    <xf numFmtId="0" fontId="0" fillId="0" borderId="0" xfId="0" applyFill="1"/>
    <xf numFmtId="10" fontId="0" fillId="0" borderId="0" xfId="0" applyNumberForma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right" vertical="center" wrapText="1"/>
    </xf>
    <xf numFmtId="0" fontId="4" fillId="0" borderId="0" xfId="0" applyFont="1" applyAlignment="1">
      <alignment horizontal="center" vertical="center" wrapText="1"/>
    </xf>
    <xf numFmtId="0" fontId="9" fillId="0" borderId="0"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2"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vertical="center" wrapText="1"/>
    </xf>
    <xf numFmtId="0" fontId="5" fillId="0" borderId="0" xfId="0" applyFont="1" applyAlignment="1">
      <alignment horizontal="left" vertical="center" wrapText="1"/>
    </xf>
    <xf numFmtId="0" fontId="5" fillId="2" borderId="1"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27" xfId="0" applyFont="1" applyBorder="1" applyAlignment="1">
      <alignment horizontal="left" vertical="top" wrapText="1"/>
    </xf>
    <xf numFmtId="0" fontId="4" fillId="0" borderId="0" xfId="0" applyFont="1" applyBorder="1" applyAlignment="1">
      <alignment horizontal="left" vertical="top" wrapText="1"/>
    </xf>
    <xf numFmtId="0" fontId="4" fillId="0" borderId="28" xfId="0" applyFont="1" applyBorder="1" applyAlignment="1">
      <alignment horizontal="left" vertical="top"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37" xfId="0" applyFont="1" applyBorder="1" applyAlignment="1">
      <alignment horizontal="left" vertical="top"/>
    </xf>
    <xf numFmtId="0" fontId="5" fillId="0" borderId="2" xfId="0" applyFont="1" applyBorder="1" applyAlignment="1">
      <alignment horizontal="left" vertical="top"/>
    </xf>
    <xf numFmtId="0" fontId="5" fillId="0" borderId="38" xfId="0" applyFont="1" applyBorder="1" applyAlignment="1">
      <alignment horizontal="left" vertical="top"/>
    </xf>
    <xf numFmtId="0" fontId="13" fillId="0" borderId="27" xfId="0" applyFont="1" applyBorder="1" applyAlignment="1">
      <alignment horizontal="left" vertical="top"/>
    </xf>
    <xf numFmtId="0" fontId="13" fillId="0" borderId="0" xfId="0" applyFont="1" applyBorder="1" applyAlignment="1">
      <alignment horizontal="left" vertical="top"/>
    </xf>
    <xf numFmtId="0" fontId="13" fillId="0" borderId="28" xfId="0" applyFont="1" applyBorder="1" applyAlignment="1">
      <alignment horizontal="left" vertical="top"/>
    </xf>
    <xf numFmtId="0" fontId="14" fillId="0" borderId="27" xfId="0" applyFont="1" applyBorder="1" applyAlignment="1">
      <alignment horizontal="left" vertical="top"/>
    </xf>
    <xf numFmtId="0" fontId="14" fillId="0" borderId="0" xfId="0" applyFont="1" applyBorder="1" applyAlignment="1">
      <alignment horizontal="left" vertical="top"/>
    </xf>
    <xf numFmtId="0" fontId="14" fillId="0" borderId="28" xfId="0" applyFont="1" applyBorder="1" applyAlignment="1">
      <alignment horizontal="left" vertical="top"/>
    </xf>
    <xf numFmtId="0" fontId="15" fillId="0" borderId="39" xfId="0" applyFont="1" applyBorder="1" applyAlignment="1">
      <alignment horizontal="left" vertical="top"/>
    </xf>
    <xf numFmtId="0" fontId="15" fillId="0" borderId="33" xfId="0" applyFont="1" applyBorder="1" applyAlignment="1">
      <alignment horizontal="left" vertical="top"/>
    </xf>
    <xf numFmtId="0" fontId="15" fillId="0" borderId="40" xfId="0" applyFont="1" applyBorder="1" applyAlignment="1">
      <alignment horizontal="left" vertical="top"/>
    </xf>
    <xf numFmtId="0" fontId="4" fillId="0" borderId="37" xfId="0" applyFont="1" applyBorder="1" applyAlignment="1">
      <alignment horizontal="left" vertical="center" wrapText="1"/>
    </xf>
    <xf numFmtId="0" fontId="4" fillId="0" borderId="2"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33" xfId="0" applyFont="1" applyBorder="1" applyAlignment="1">
      <alignment horizontal="left" vertical="center" wrapText="1"/>
    </xf>
    <xf numFmtId="0" fontId="4" fillId="0" borderId="40" xfId="0" applyFont="1" applyBorder="1" applyAlignment="1">
      <alignment horizontal="left" vertical="center" wrapText="1"/>
    </xf>
    <xf numFmtId="0" fontId="13" fillId="0" borderId="27" xfId="0" applyFont="1" applyBorder="1" applyAlignment="1">
      <alignment horizontal="left" vertical="center"/>
    </xf>
    <xf numFmtId="0" fontId="13" fillId="0" borderId="0" xfId="0" applyFont="1" applyBorder="1" applyAlignment="1">
      <alignment horizontal="left" vertical="center"/>
    </xf>
    <xf numFmtId="0" fontId="13" fillId="0" borderId="28" xfId="0" applyFont="1" applyBorder="1" applyAlignment="1">
      <alignment horizontal="left" vertical="center"/>
    </xf>
    <xf numFmtId="0" fontId="4" fillId="0" borderId="2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5" fillId="0" borderId="18" xfId="0" applyFont="1" applyBorder="1" applyAlignment="1">
      <alignment horizontal="left"/>
    </xf>
    <xf numFmtId="0" fontId="5" fillId="0" borderId="19" xfId="0" applyFont="1" applyBorder="1" applyAlignment="1">
      <alignment horizontal="left"/>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4" fillId="0" borderId="27" xfId="0" applyFont="1" applyBorder="1" applyAlignment="1">
      <alignment horizontal="left" vertical="top"/>
    </xf>
    <xf numFmtId="0" fontId="4" fillId="0" borderId="0" xfId="0" applyFont="1" applyBorder="1" applyAlignment="1">
      <alignment horizontal="left" vertical="top"/>
    </xf>
    <xf numFmtId="0" fontId="4" fillId="0" borderId="28" xfId="0" applyFont="1" applyBorder="1" applyAlignment="1">
      <alignment horizontal="left" vertical="top"/>
    </xf>
    <xf numFmtId="14" fontId="4" fillId="0" borderId="0" xfId="0" applyNumberFormat="1" applyFont="1" applyAlignment="1">
      <alignment horizontal="center"/>
    </xf>
    <xf numFmtId="0" fontId="4" fillId="0" borderId="25" xfId="0" quotePrefix="1" applyFont="1" applyBorder="1" applyAlignment="1">
      <alignment horizontal="center"/>
    </xf>
    <xf numFmtId="0" fontId="4" fillId="0" borderId="1" xfId="0" applyFont="1" applyBorder="1" applyAlignment="1">
      <alignment horizontal="center"/>
    </xf>
    <xf numFmtId="0" fontId="4" fillId="0" borderId="9" xfId="0" applyFont="1" applyBorder="1" applyAlignment="1">
      <alignment horizontal="center"/>
    </xf>
    <xf numFmtId="0" fontId="15" fillId="0" borderId="27" xfId="0" applyFont="1" applyBorder="1" applyAlignment="1">
      <alignment horizontal="left" vertical="center"/>
    </xf>
    <xf numFmtId="0" fontId="15" fillId="0" borderId="0" xfId="0" applyFont="1" applyBorder="1" applyAlignment="1">
      <alignment horizontal="left" vertical="center"/>
    </xf>
    <xf numFmtId="0" fontId="15" fillId="0" borderId="28" xfId="0" applyFont="1" applyBorder="1" applyAlignment="1">
      <alignment horizontal="left" vertical="center"/>
    </xf>
    <xf numFmtId="0" fontId="14" fillId="0" borderId="27" xfId="0" applyFont="1" applyBorder="1" applyAlignment="1">
      <alignment horizontal="left" vertical="center"/>
    </xf>
    <xf numFmtId="0" fontId="14" fillId="0" borderId="0" xfId="0" applyFont="1" applyBorder="1" applyAlignment="1">
      <alignment horizontal="left" vertical="center"/>
    </xf>
    <xf numFmtId="0" fontId="14" fillId="0" borderId="28" xfId="0" applyFont="1" applyBorder="1" applyAlignment="1">
      <alignment horizontal="left" vertical="center"/>
    </xf>
    <xf numFmtId="0" fontId="5" fillId="0" borderId="32" xfId="0" applyFont="1" applyBorder="1" applyAlignment="1">
      <alignment horizontal="left" vertical="center" wrapText="1"/>
    </xf>
    <xf numFmtId="0" fontId="5" fillId="0" borderId="3" xfId="0" applyFont="1" applyBorder="1" applyAlignment="1">
      <alignment horizontal="left" vertical="center" wrapText="1"/>
    </xf>
    <xf numFmtId="0" fontId="5" fillId="0" borderId="36" xfId="0" applyFont="1" applyBorder="1" applyAlignment="1">
      <alignment horizontal="left" vertical="center" wrapText="1"/>
    </xf>
    <xf numFmtId="0" fontId="4" fillId="0" borderId="25" xfId="0" applyFont="1" applyBorder="1" applyAlignment="1">
      <alignment horizontal="center"/>
    </xf>
    <xf numFmtId="0" fontId="5" fillId="0" borderId="18" xfId="0" applyFont="1" applyBorder="1" applyAlignment="1">
      <alignment horizontal="left" wrapText="1"/>
    </xf>
    <xf numFmtId="0" fontId="5" fillId="0" borderId="19" xfId="0" applyFont="1" applyBorder="1" applyAlignment="1">
      <alignment horizontal="left"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5" xfId="0" quotePrefix="1"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26"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4" fillId="0" borderId="16" xfId="0" quotePrefix="1"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41"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textRotation="90"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wrapText="1"/>
    </xf>
    <xf numFmtId="0" fontId="4" fillId="0" borderId="37" xfId="0" applyFont="1" applyBorder="1" applyAlignment="1">
      <alignment horizontal="left" vertical="top" wrapText="1"/>
    </xf>
    <xf numFmtId="0" fontId="4" fillId="0" borderId="2" xfId="0" applyFont="1" applyBorder="1" applyAlignment="1">
      <alignment horizontal="left" vertical="top" wrapText="1"/>
    </xf>
    <xf numFmtId="0" fontId="4" fillId="0" borderId="38" xfId="0" applyFont="1" applyBorder="1" applyAlignment="1">
      <alignment horizontal="left" vertical="top" wrapText="1"/>
    </xf>
    <xf numFmtId="0" fontId="11" fillId="0" borderId="0" xfId="0" applyFont="1" applyAlignment="1">
      <alignment horizontal="center" vertical="center"/>
    </xf>
    <xf numFmtId="0" fontId="5"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wrapText="1"/>
    </xf>
    <xf numFmtId="164" fontId="5" fillId="5" borderId="0" xfId="0" applyNumberFormat="1" applyFont="1" applyFill="1" applyBorder="1" applyAlignment="1">
      <alignment horizontal="right" vertical="center" wrapText="1"/>
    </xf>
    <xf numFmtId="164" fontId="5" fillId="5" borderId="19" xfId="0" applyNumberFormat="1" applyFont="1" applyFill="1" applyBorder="1" applyAlignment="1">
      <alignment horizontal="right" vertical="center" wrapText="1"/>
    </xf>
    <xf numFmtId="0" fontId="5" fillId="0" borderId="0" xfId="0" applyFont="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abSelected="1" view="pageBreakPreview" topLeftCell="A44" zoomScaleNormal="100" zoomScaleSheetLayoutView="100" workbookViewId="0">
      <selection activeCell="H58" sqref="H58"/>
    </sheetView>
  </sheetViews>
  <sheetFormatPr defaultColWidth="9.109375" defaultRowHeight="14.4" x14ac:dyDescent="0.3"/>
  <cols>
    <col min="1" max="2" width="3.6640625" style="16" customWidth="1"/>
    <col min="3" max="3" width="9.109375" style="16" customWidth="1"/>
    <col min="4" max="4" width="3.6640625" style="16" customWidth="1"/>
    <col min="5" max="5" width="20.6640625" style="16" customWidth="1"/>
    <col min="6" max="6" width="8.6640625" style="16" customWidth="1"/>
    <col min="7" max="7" width="50.6640625" style="26" customWidth="1"/>
    <col min="8" max="9" width="24.6640625" style="16" customWidth="1"/>
    <col min="10" max="12" width="16.6640625" style="16" customWidth="1"/>
    <col min="13" max="16384" width="9.109375" style="16"/>
  </cols>
  <sheetData>
    <row r="1" spans="1:12" ht="20.100000000000001" customHeight="1" x14ac:dyDescent="0.3">
      <c r="A1" s="45" t="s">
        <v>8</v>
      </c>
      <c r="B1" s="45"/>
      <c r="C1" s="45"/>
      <c r="D1" s="45"/>
      <c r="E1" s="45"/>
      <c r="F1" s="45"/>
      <c r="G1" s="45"/>
      <c r="H1" s="45"/>
      <c r="I1" s="45"/>
      <c r="J1" s="45"/>
      <c r="K1" s="45"/>
      <c r="L1" s="45"/>
    </row>
    <row r="2" spans="1:12" ht="20.100000000000001" customHeight="1" x14ac:dyDescent="0.3">
      <c r="A2" s="45" t="s">
        <v>9</v>
      </c>
      <c r="B2" s="45"/>
      <c r="C2" s="45"/>
      <c r="D2" s="45"/>
      <c r="E2" s="45"/>
      <c r="F2" s="45"/>
      <c r="G2" s="45"/>
      <c r="H2" s="45"/>
      <c r="I2" s="45"/>
      <c r="J2" s="45"/>
      <c r="K2" s="45"/>
      <c r="L2" s="45"/>
    </row>
    <row r="3" spans="1:12" ht="20.100000000000001" customHeight="1" x14ac:dyDescent="0.3">
      <c r="A3" s="45" t="s">
        <v>92</v>
      </c>
      <c r="B3" s="45"/>
      <c r="C3" s="45"/>
      <c r="D3" s="45"/>
      <c r="E3" s="45"/>
      <c r="F3" s="45"/>
      <c r="G3" s="45"/>
      <c r="H3" s="45"/>
      <c r="I3" s="45"/>
      <c r="J3" s="45"/>
      <c r="K3" s="45"/>
      <c r="L3" s="45"/>
    </row>
    <row r="4" spans="1:12" ht="20.100000000000001" customHeight="1" x14ac:dyDescent="0.3">
      <c r="A4" s="45" t="s">
        <v>130</v>
      </c>
      <c r="B4" s="45"/>
      <c r="C4" s="45"/>
      <c r="D4" s="45"/>
      <c r="E4" s="45"/>
      <c r="F4" s="45"/>
      <c r="G4" s="45"/>
      <c r="H4" s="45"/>
      <c r="I4" s="45"/>
      <c r="J4" s="45"/>
      <c r="K4" s="45"/>
      <c r="L4" s="45"/>
    </row>
    <row r="5" spans="1:12" ht="20.100000000000001" customHeight="1" x14ac:dyDescent="0.3">
      <c r="A5" s="40" t="s">
        <v>131</v>
      </c>
      <c r="B5" s="40"/>
      <c r="C5" s="40"/>
      <c r="D5" s="40"/>
      <c r="E5" s="40"/>
      <c r="F5" s="48" t="s">
        <v>100</v>
      </c>
      <c r="G5" s="48"/>
      <c r="H5" s="49" t="s">
        <v>53</v>
      </c>
      <c r="I5" s="49"/>
      <c r="J5" s="49"/>
      <c r="K5" s="49"/>
      <c r="L5" s="49"/>
    </row>
    <row r="6" spans="1:12" ht="20.100000000000001" customHeight="1" x14ac:dyDescent="0.3">
      <c r="A6" s="45"/>
      <c r="B6" s="45"/>
      <c r="C6" s="45"/>
      <c r="D6" s="45"/>
      <c r="E6" s="45"/>
      <c r="F6" s="45"/>
      <c r="G6" s="45"/>
      <c r="H6" s="45"/>
      <c r="I6" s="45"/>
      <c r="J6" s="45"/>
      <c r="K6" s="45"/>
      <c r="L6" s="45"/>
    </row>
    <row r="7" spans="1:12" s="1" customFormat="1" ht="60" customHeight="1" x14ac:dyDescent="0.3">
      <c r="A7" s="8" t="s">
        <v>1</v>
      </c>
      <c r="B7" s="8" t="s">
        <v>2</v>
      </c>
      <c r="C7" s="7" t="s">
        <v>0</v>
      </c>
      <c r="D7" s="8" t="s">
        <v>3</v>
      </c>
      <c r="E7" s="7" t="s">
        <v>4</v>
      </c>
      <c r="F7" s="7" t="s">
        <v>77</v>
      </c>
      <c r="G7" s="7" t="s">
        <v>91</v>
      </c>
      <c r="H7" s="7" t="s">
        <v>6</v>
      </c>
      <c r="I7" s="7" t="s">
        <v>7</v>
      </c>
      <c r="J7" s="7" t="s">
        <v>40</v>
      </c>
      <c r="K7" s="7" t="s">
        <v>39</v>
      </c>
      <c r="L7" s="7" t="s">
        <v>41</v>
      </c>
    </row>
    <row r="8" spans="1:12" s="1" customFormat="1" ht="60" customHeight="1" x14ac:dyDescent="0.3">
      <c r="A8" s="37" t="s">
        <v>10</v>
      </c>
      <c r="B8" s="35">
        <v>1</v>
      </c>
      <c r="C8" s="3">
        <v>45544</v>
      </c>
      <c r="D8" s="35">
        <v>2</v>
      </c>
      <c r="E8" s="38" t="s">
        <v>106</v>
      </c>
      <c r="F8" s="37" t="s">
        <v>103</v>
      </c>
      <c r="G8" s="36" t="s">
        <v>109</v>
      </c>
      <c r="H8" s="4" t="s">
        <v>99</v>
      </c>
      <c r="I8" s="4" t="s">
        <v>102</v>
      </c>
      <c r="J8" s="21"/>
      <c r="K8" s="21"/>
      <c r="L8" s="21"/>
    </row>
    <row r="9" spans="1:12" ht="60" customHeight="1" x14ac:dyDescent="0.3">
      <c r="A9" s="37"/>
      <c r="B9" s="35">
        <v>2</v>
      </c>
      <c r="C9" s="6">
        <v>45551</v>
      </c>
      <c r="D9" s="35">
        <f>D8</f>
        <v>2</v>
      </c>
      <c r="E9" s="38"/>
      <c r="F9" s="37"/>
      <c r="G9" s="36" t="s">
        <v>109</v>
      </c>
      <c r="H9" s="4" t="s">
        <v>99</v>
      </c>
      <c r="I9" s="4" t="s">
        <v>102</v>
      </c>
      <c r="J9" s="4"/>
      <c r="K9" s="4"/>
      <c r="L9" s="5"/>
    </row>
    <row r="10" spans="1:12" ht="60" customHeight="1" x14ac:dyDescent="0.3">
      <c r="A10" s="37"/>
      <c r="B10" s="35">
        <v>3</v>
      </c>
      <c r="C10" s="3">
        <v>45558</v>
      </c>
      <c r="D10" s="35">
        <f t="shared" ref="D10:D16" si="0">D9</f>
        <v>2</v>
      </c>
      <c r="E10" s="38"/>
      <c r="F10" s="37"/>
      <c r="G10" s="36" t="s">
        <v>109</v>
      </c>
      <c r="H10" s="4" t="s">
        <v>99</v>
      </c>
      <c r="I10" s="4" t="s">
        <v>102</v>
      </c>
      <c r="J10" s="4"/>
      <c r="K10" s="4"/>
      <c r="L10" s="5" t="s">
        <v>22</v>
      </c>
    </row>
    <row r="11" spans="1:12" ht="60" customHeight="1" x14ac:dyDescent="0.3">
      <c r="A11" s="37"/>
      <c r="B11" s="35">
        <v>4</v>
      </c>
      <c r="C11" s="6">
        <v>45565</v>
      </c>
      <c r="D11" s="35">
        <f t="shared" si="0"/>
        <v>2</v>
      </c>
      <c r="E11" s="38"/>
      <c r="F11" s="37"/>
      <c r="G11" s="36" t="s">
        <v>110</v>
      </c>
      <c r="H11" s="4" t="s">
        <v>99</v>
      </c>
      <c r="I11" s="4" t="s">
        <v>102</v>
      </c>
      <c r="J11" s="4"/>
      <c r="K11" s="22" t="s">
        <v>37</v>
      </c>
      <c r="L11" s="5"/>
    </row>
    <row r="12" spans="1:12" ht="60" customHeight="1" x14ac:dyDescent="0.3">
      <c r="A12" s="37" t="s">
        <v>11</v>
      </c>
      <c r="B12" s="35">
        <v>5</v>
      </c>
      <c r="C12" s="3">
        <v>45572</v>
      </c>
      <c r="D12" s="35">
        <f t="shared" si="0"/>
        <v>2</v>
      </c>
      <c r="E12" s="38"/>
      <c r="F12" s="37"/>
      <c r="G12" s="36" t="s">
        <v>110</v>
      </c>
      <c r="H12" s="4" t="s">
        <v>99</v>
      </c>
      <c r="I12" s="4" t="s">
        <v>102</v>
      </c>
      <c r="J12" s="4"/>
      <c r="K12" s="4"/>
      <c r="L12" s="5"/>
    </row>
    <row r="13" spans="1:12" ht="60" customHeight="1" x14ac:dyDescent="0.3">
      <c r="A13" s="37"/>
      <c r="B13" s="35">
        <v>6</v>
      </c>
      <c r="C13" s="6">
        <v>45579</v>
      </c>
      <c r="D13" s="35">
        <f t="shared" si="0"/>
        <v>2</v>
      </c>
      <c r="E13" s="38"/>
      <c r="F13" s="37"/>
      <c r="G13" s="36" t="s">
        <v>110</v>
      </c>
      <c r="H13" s="4" t="s">
        <v>99</v>
      </c>
      <c r="I13" s="4" t="s">
        <v>102</v>
      </c>
      <c r="J13" s="4"/>
      <c r="K13" s="4"/>
      <c r="L13" s="5"/>
    </row>
    <row r="14" spans="1:12" ht="60" customHeight="1" x14ac:dyDescent="0.3">
      <c r="A14" s="37"/>
      <c r="B14" s="35">
        <v>7</v>
      </c>
      <c r="C14" s="3">
        <v>45586</v>
      </c>
      <c r="D14" s="35">
        <f t="shared" si="0"/>
        <v>2</v>
      </c>
      <c r="E14" s="38"/>
      <c r="F14" s="37"/>
      <c r="G14" s="36" t="s">
        <v>111</v>
      </c>
      <c r="H14" s="4" t="s">
        <v>99</v>
      </c>
      <c r="I14" s="4" t="s">
        <v>102</v>
      </c>
      <c r="J14" s="4"/>
      <c r="K14" s="4"/>
      <c r="L14" s="5" t="s">
        <v>23</v>
      </c>
    </row>
    <row r="15" spans="1:12" ht="60" customHeight="1" x14ac:dyDescent="0.3">
      <c r="A15" s="37"/>
      <c r="B15" s="35">
        <v>8</v>
      </c>
      <c r="C15" s="6">
        <v>45593</v>
      </c>
      <c r="D15" s="35">
        <f t="shared" si="0"/>
        <v>2</v>
      </c>
      <c r="E15" s="38"/>
      <c r="F15" s="37"/>
      <c r="G15" s="36" t="s">
        <v>111</v>
      </c>
      <c r="H15" s="4" t="s">
        <v>99</v>
      </c>
      <c r="I15" s="4" t="s">
        <v>102</v>
      </c>
      <c r="J15" s="24"/>
      <c r="K15" s="22" t="s">
        <v>38</v>
      </c>
      <c r="L15" s="5" t="s">
        <v>24</v>
      </c>
    </row>
    <row r="16" spans="1:12" ht="60" customHeight="1" x14ac:dyDescent="0.3">
      <c r="A16" s="37" t="s">
        <v>12</v>
      </c>
      <c r="B16" s="35">
        <v>9</v>
      </c>
      <c r="C16" s="3">
        <v>45600</v>
      </c>
      <c r="D16" s="35">
        <f t="shared" si="0"/>
        <v>2</v>
      </c>
      <c r="E16" s="38"/>
      <c r="F16" s="37"/>
      <c r="G16" s="36" t="s">
        <v>111</v>
      </c>
      <c r="H16" s="4" t="s">
        <v>99</v>
      </c>
      <c r="I16" s="4" t="s">
        <v>102</v>
      </c>
      <c r="J16" s="23" t="s">
        <v>45</v>
      </c>
      <c r="K16" s="4"/>
      <c r="L16" s="5"/>
    </row>
    <row r="17" spans="1:12" ht="30" customHeight="1" x14ac:dyDescent="0.3">
      <c r="A17" s="37"/>
      <c r="B17" s="50" t="s">
        <v>95</v>
      </c>
      <c r="C17" s="50"/>
      <c r="D17" s="50"/>
      <c r="E17" s="50"/>
      <c r="F17" s="50"/>
      <c r="G17" s="50"/>
      <c r="H17" s="50"/>
      <c r="I17" s="50"/>
      <c r="J17" s="50"/>
      <c r="K17" s="50"/>
      <c r="L17" s="50"/>
    </row>
    <row r="18" spans="1:12" ht="60" customHeight="1" x14ac:dyDescent="0.3">
      <c r="A18" s="37"/>
      <c r="B18" s="35">
        <v>10</v>
      </c>
      <c r="C18" s="6">
        <v>45614</v>
      </c>
      <c r="D18" s="35">
        <f>D16</f>
        <v>2</v>
      </c>
      <c r="E18" s="38" t="s">
        <v>107</v>
      </c>
      <c r="F18" s="37" t="s">
        <v>104</v>
      </c>
      <c r="G18" s="36" t="s">
        <v>112</v>
      </c>
      <c r="H18" s="4" t="s">
        <v>99</v>
      </c>
      <c r="I18" s="4" t="s">
        <v>102</v>
      </c>
      <c r="J18" s="24"/>
      <c r="K18" s="4"/>
      <c r="L18" s="5" t="s">
        <v>25</v>
      </c>
    </row>
    <row r="19" spans="1:12" ht="60" customHeight="1" x14ac:dyDescent="0.3">
      <c r="A19" s="37"/>
      <c r="B19" s="35">
        <v>11</v>
      </c>
      <c r="C19" s="6">
        <v>45621</v>
      </c>
      <c r="D19" s="35">
        <f>D18</f>
        <v>2</v>
      </c>
      <c r="E19" s="38"/>
      <c r="F19" s="37"/>
      <c r="G19" s="36" t="s">
        <v>112</v>
      </c>
      <c r="H19" s="4" t="s">
        <v>99</v>
      </c>
      <c r="I19" s="4" t="s">
        <v>102</v>
      </c>
      <c r="J19" s="4"/>
      <c r="K19" s="4"/>
      <c r="L19" s="5" t="s">
        <v>26</v>
      </c>
    </row>
    <row r="20" spans="1:12" ht="60" customHeight="1" x14ac:dyDescent="0.3">
      <c r="A20" s="37" t="s">
        <v>13</v>
      </c>
      <c r="B20" s="35">
        <v>12</v>
      </c>
      <c r="C20" s="6">
        <v>45628</v>
      </c>
      <c r="D20" s="35">
        <f t="shared" ref="D20:D26" si="1">D19</f>
        <v>2</v>
      </c>
      <c r="E20" s="38"/>
      <c r="F20" s="37"/>
      <c r="G20" s="36" t="s">
        <v>112</v>
      </c>
      <c r="H20" s="4" t="s">
        <v>99</v>
      </c>
      <c r="I20" s="4" t="s">
        <v>102</v>
      </c>
      <c r="J20" s="4"/>
      <c r="K20" s="4"/>
      <c r="L20" s="5"/>
    </row>
    <row r="21" spans="1:12" ht="60" customHeight="1" x14ac:dyDescent="0.3">
      <c r="A21" s="37"/>
      <c r="B21" s="35">
        <v>13</v>
      </c>
      <c r="C21" s="6">
        <v>45635</v>
      </c>
      <c r="D21" s="35">
        <f t="shared" si="1"/>
        <v>2</v>
      </c>
      <c r="E21" s="38"/>
      <c r="F21" s="37"/>
      <c r="G21" s="17" t="s">
        <v>113</v>
      </c>
      <c r="H21" s="4" t="s">
        <v>99</v>
      </c>
      <c r="I21" s="4" t="s">
        <v>102</v>
      </c>
      <c r="J21" s="4"/>
      <c r="K21" s="4"/>
      <c r="L21" s="5"/>
    </row>
    <row r="22" spans="1:12" ht="60" customHeight="1" x14ac:dyDescent="0.3">
      <c r="A22" s="37"/>
      <c r="B22" s="35">
        <v>14</v>
      </c>
      <c r="C22" s="6">
        <v>45642</v>
      </c>
      <c r="D22" s="35">
        <f t="shared" si="1"/>
        <v>2</v>
      </c>
      <c r="E22" s="38"/>
      <c r="F22" s="37"/>
      <c r="G22" s="17" t="s">
        <v>113</v>
      </c>
      <c r="H22" s="4" t="s">
        <v>99</v>
      </c>
      <c r="I22" s="4" t="s">
        <v>102</v>
      </c>
      <c r="J22" s="4"/>
      <c r="K22" s="22" t="s">
        <v>42</v>
      </c>
      <c r="L22" s="5" t="s">
        <v>27</v>
      </c>
    </row>
    <row r="23" spans="1:12" ht="60" customHeight="1" x14ac:dyDescent="0.3">
      <c r="A23" s="37"/>
      <c r="B23" s="35">
        <v>15</v>
      </c>
      <c r="C23" s="6">
        <v>45649</v>
      </c>
      <c r="D23" s="35">
        <f t="shared" si="1"/>
        <v>2</v>
      </c>
      <c r="E23" s="38"/>
      <c r="F23" s="37"/>
      <c r="G23" s="17" t="s">
        <v>113</v>
      </c>
      <c r="H23" s="4" t="s">
        <v>99</v>
      </c>
      <c r="I23" s="4" t="s">
        <v>102</v>
      </c>
      <c r="J23" s="4"/>
      <c r="K23" s="4"/>
      <c r="L23" s="5" t="s">
        <v>28</v>
      </c>
    </row>
    <row r="24" spans="1:12" ht="60" customHeight="1" x14ac:dyDescent="0.3">
      <c r="A24" s="37"/>
      <c r="B24" s="35">
        <v>16</v>
      </c>
      <c r="C24" s="6">
        <v>45656</v>
      </c>
      <c r="D24" s="35">
        <f t="shared" si="1"/>
        <v>2</v>
      </c>
      <c r="E24" s="38"/>
      <c r="F24" s="37"/>
      <c r="G24" s="17" t="s">
        <v>114</v>
      </c>
      <c r="H24" s="4" t="s">
        <v>99</v>
      </c>
      <c r="I24" s="4" t="s">
        <v>102</v>
      </c>
      <c r="J24" s="4"/>
      <c r="K24" s="4"/>
      <c r="L24" s="5"/>
    </row>
    <row r="25" spans="1:12" ht="60" customHeight="1" x14ac:dyDescent="0.3">
      <c r="A25" s="37" t="s">
        <v>14</v>
      </c>
      <c r="B25" s="35">
        <v>17</v>
      </c>
      <c r="C25" s="6">
        <v>45663</v>
      </c>
      <c r="D25" s="35">
        <f t="shared" si="1"/>
        <v>2</v>
      </c>
      <c r="E25" s="38"/>
      <c r="F25" s="37"/>
      <c r="G25" s="17" t="s">
        <v>114</v>
      </c>
      <c r="H25" s="4" t="s">
        <v>99</v>
      </c>
      <c r="I25" s="4" t="s">
        <v>102</v>
      </c>
      <c r="J25" s="23" t="s">
        <v>46</v>
      </c>
      <c r="K25" s="4"/>
      <c r="L25" s="5"/>
    </row>
    <row r="26" spans="1:12" ht="60" customHeight="1" x14ac:dyDescent="0.3">
      <c r="A26" s="37"/>
      <c r="B26" s="35">
        <v>18</v>
      </c>
      <c r="C26" s="6">
        <v>45670</v>
      </c>
      <c r="D26" s="35">
        <f t="shared" si="1"/>
        <v>2</v>
      </c>
      <c r="E26" s="38"/>
      <c r="F26" s="37"/>
      <c r="G26" s="17" t="s">
        <v>114</v>
      </c>
      <c r="H26" s="4" t="s">
        <v>99</v>
      </c>
      <c r="I26" s="4" t="s">
        <v>102</v>
      </c>
      <c r="J26" s="4"/>
      <c r="K26" s="4"/>
      <c r="L26" s="5"/>
    </row>
    <row r="27" spans="1:12" ht="60" customHeight="1" x14ac:dyDescent="0.3">
      <c r="A27" s="37"/>
      <c r="B27" s="39" t="s">
        <v>94</v>
      </c>
      <c r="C27" s="39"/>
      <c r="D27" s="39"/>
      <c r="E27" s="39"/>
      <c r="F27" s="39"/>
      <c r="G27" s="39"/>
      <c r="H27" s="39"/>
      <c r="I27" s="39"/>
      <c r="J27" s="39"/>
      <c r="K27" s="39"/>
      <c r="L27" s="39"/>
    </row>
    <row r="28" spans="1:12" ht="60" customHeight="1" x14ac:dyDescent="0.3">
      <c r="A28" s="37" t="s">
        <v>15</v>
      </c>
      <c r="B28" s="35">
        <v>19</v>
      </c>
      <c r="C28" s="6">
        <v>45691</v>
      </c>
      <c r="D28" s="35">
        <f>D26</f>
        <v>2</v>
      </c>
      <c r="E28" s="38" t="s">
        <v>107</v>
      </c>
      <c r="F28" s="37" t="s">
        <v>104</v>
      </c>
      <c r="G28" s="17" t="s">
        <v>115</v>
      </c>
      <c r="H28" s="4" t="s">
        <v>99</v>
      </c>
      <c r="I28" s="4" t="s">
        <v>102</v>
      </c>
      <c r="J28" s="4"/>
      <c r="K28" s="4"/>
      <c r="L28" s="5"/>
    </row>
    <row r="29" spans="1:12" ht="60" customHeight="1" x14ac:dyDescent="0.3">
      <c r="A29" s="37"/>
      <c r="B29" s="35">
        <v>20</v>
      </c>
      <c r="C29" s="3">
        <v>45698</v>
      </c>
      <c r="D29" s="35">
        <f>D28</f>
        <v>2</v>
      </c>
      <c r="E29" s="38"/>
      <c r="F29" s="37"/>
      <c r="G29" s="17" t="s">
        <v>115</v>
      </c>
      <c r="H29" s="4" t="s">
        <v>99</v>
      </c>
      <c r="I29" s="4" t="s">
        <v>102</v>
      </c>
      <c r="J29" s="4"/>
      <c r="K29" s="4"/>
      <c r="L29" s="5"/>
    </row>
    <row r="30" spans="1:12" ht="60" customHeight="1" x14ac:dyDescent="0.3">
      <c r="A30" s="37"/>
      <c r="B30" s="35">
        <v>21</v>
      </c>
      <c r="C30" s="6">
        <v>45705</v>
      </c>
      <c r="D30" s="35">
        <f t="shared" ref="D30:D35" si="2">D29</f>
        <v>2</v>
      </c>
      <c r="E30" s="38"/>
      <c r="F30" s="37"/>
      <c r="G30" s="17" t="s">
        <v>115</v>
      </c>
      <c r="H30" s="4" t="s">
        <v>99</v>
      </c>
      <c r="I30" s="4" t="s">
        <v>102</v>
      </c>
      <c r="J30" s="4"/>
      <c r="K30" s="4"/>
      <c r="L30" s="5"/>
    </row>
    <row r="31" spans="1:12" ht="60" customHeight="1" x14ac:dyDescent="0.3">
      <c r="A31" s="37"/>
      <c r="B31" s="35">
        <v>22</v>
      </c>
      <c r="C31" s="3">
        <v>45712</v>
      </c>
      <c r="D31" s="35">
        <f t="shared" si="2"/>
        <v>2</v>
      </c>
      <c r="E31" s="38"/>
      <c r="F31" s="37"/>
      <c r="G31" s="17" t="s">
        <v>116</v>
      </c>
      <c r="H31" s="4" t="s">
        <v>99</v>
      </c>
      <c r="I31" s="4" t="s">
        <v>102</v>
      </c>
      <c r="J31" s="4"/>
      <c r="K31" s="4"/>
      <c r="L31" s="5"/>
    </row>
    <row r="32" spans="1:12" ht="60" customHeight="1" x14ac:dyDescent="0.3">
      <c r="A32" s="37" t="s">
        <v>16</v>
      </c>
      <c r="B32" s="35">
        <v>23</v>
      </c>
      <c r="C32" s="6">
        <v>45719</v>
      </c>
      <c r="D32" s="35">
        <f t="shared" si="2"/>
        <v>2</v>
      </c>
      <c r="E32" s="38"/>
      <c r="F32" s="37"/>
      <c r="G32" s="17" t="s">
        <v>116</v>
      </c>
      <c r="H32" s="4" t="s">
        <v>99</v>
      </c>
      <c r="I32" s="4" t="s">
        <v>102</v>
      </c>
      <c r="J32" s="4"/>
      <c r="K32" s="4"/>
      <c r="L32" s="5"/>
    </row>
    <row r="33" spans="1:12" ht="60" customHeight="1" x14ac:dyDescent="0.3">
      <c r="A33" s="37"/>
      <c r="B33" s="35">
        <v>24</v>
      </c>
      <c r="C33" s="3">
        <v>45726</v>
      </c>
      <c r="D33" s="35">
        <f t="shared" si="2"/>
        <v>2</v>
      </c>
      <c r="E33" s="38"/>
      <c r="F33" s="37"/>
      <c r="G33" s="17" t="s">
        <v>116</v>
      </c>
      <c r="H33" s="4" t="s">
        <v>99</v>
      </c>
      <c r="I33" s="4" t="s">
        <v>102</v>
      </c>
      <c r="J33" s="4"/>
      <c r="K33" s="4"/>
      <c r="L33" s="5" t="s">
        <v>29</v>
      </c>
    </row>
    <row r="34" spans="1:12" ht="90" customHeight="1" x14ac:dyDescent="0.3">
      <c r="A34" s="37"/>
      <c r="B34" s="35">
        <v>25</v>
      </c>
      <c r="C34" s="6">
        <v>45733</v>
      </c>
      <c r="D34" s="35">
        <f t="shared" si="2"/>
        <v>2</v>
      </c>
      <c r="E34" s="38" t="s">
        <v>108</v>
      </c>
      <c r="F34" s="37" t="s">
        <v>105</v>
      </c>
      <c r="G34" s="17" t="s">
        <v>127</v>
      </c>
      <c r="H34" s="4" t="s">
        <v>99</v>
      </c>
      <c r="I34" s="4" t="s">
        <v>102</v>
      </c>
      <c r="J34" s="23" t="s">
        <v>47</v>
      </c>
      <c r="K34" s="4"/>
      <c r="L34" s="5" t="s">
        <v>30</v>
      </c>
    </row>
    <row r="35" spans="1:12" ht="90" customHeight="1" x14ac:dyDescent="0.3">
      <c r="A35" s="37"/>
      <c r="B35" s="35">
        <v>26</v>
      </c>
      <c r="C35" s="3">
        <v>45740</v>
      </c>
      <c r="D35" s="35">
        <f t="shared" si="2"/>
        <v>2</v>
      </c>
      <c r="E35" s="38"/>
      <c r="F35" s="37"/>
      <c r="G35" s="17" t="s">
        <v>127</v>
      </c>
      <c r="H35" s="4" t="s">
        <v>99</v>
      </c>
      <c r="I35" s="4" t="s">
        <v>102</v>
      </c>
      <c r="J35" s="24"/>
      <c r="K35" s="22" t="s">
        <v>43</v>
      </c>
      <c r="L35" s="5" t="s">
        <v>31</v>
      </c>
    </row>
    <row r="36" spans="1:12" ht="30" customHeight="1" x14ac:dyDescent="0.3">
      <c r="A36" s="37"/>
      <c r="B36" s="39" t="s">
        <v>96</v>
      </c>
      <c r="C36" s="39"/>
      <c r="D36" s="39"/>
      <c r="E36" s="39"/>
      <c r="F36" s="39"/>
      <c r="G36" s="39"/>
      <c r="H36" s="39"/>
      <c r="I36" s="39"/>
      <c r="J36" s="39"/>
      <c r="K36" s="39"/>
      <c r="L36" s="39"/>
    </row>
    <row r="37" spans="1:12" ht="60" customHeight="1" x14ac:dyDescent="0.3">
      <c r="A37" s="37" t="s">
        <v>17</v>
      </c>
      <c r="B37" s="35">
        <v>27</v>
      </c>
      <c r="C37" s="3">
        <v>45754</v>
      </c>
      <c r="D37" s="35">
        <f>D35</f>
        <v>2</v>
      </c>
      <c r="E37" s="38" t="s">
        <v>108</v>
      </c>
      <c r="F37" s="37" t="s">
        <v>105</v>
      </c>
      <c r="G37" s="17" t="s">
        <v>127</v>
      </c>
      <c r="H37" s="4" t="s">
        <v>99</v>
      </c>
      <c r="I37" s="4" t="s">
        <v>102</v>
      </c>
      <c r="J37" s="24"/>
      <c r="K37" s="4"/>
      <c r="L37" s="5"/>
    </row>
    <row r="38" spans="1:12" ht="60" customHeight="1" x14ac:dyDescent="0.3">
      <c r="A38" s="37"/>
      <c r="B38" s="27">
        <v>28</v>
      </c>
      <c r="C38" s="3">
        <v>45761</v>
      </c>
      <c r="D38" s="35">
        <f>D37</f>
        <v>2</v>
      </c>
      <c r="E38" s="38"/>
      <c r="F38" s="37"/>
      <c r="G38" s="17" t="s">
        <v>127</v>
      </c>
      <c r="H38" s="4" t="s">
        <v>99</v>
      </c>
      <c r="I38" s="4" t="s">
        <v>102</v>
      </c>
      <c r="J38" s="24"/>
      <c r="K38" s="24"/>
      <c r="L38" s="24"/>
    </row>
    <row r="39" spans="1:12" ht="60" customHeight="1" x14ac:dyDescent="0.3">
      <c r="A39" s="37"/>
      <c r="B39" s="35">
        <v>29</v>
      </c>
      <c r="C39" s="3">
        <v>45768</v>
      </c>
      <c r="D39" s="35">
        <f t="shared" ref="D39:D46" si="3">D38</f>
        <v>2</v>
      </c>
      <c r="E39" s="38"/>
      <c r="F39" s="37"/>
      <c r="G39" s="17" t="s">
        <v>128</v>
      </c>
      <c r="H39" s="4" t="s">
        <v>99</v>
      </c>
      <c r="I39" s="4" t="s">
        <v>102</v>
      </c>
      <c r="J39" s="4"/>
      <c r="K39" s="4"/>
      <c r="L39" s="5" t="s">
        <v>32</v>
      </c>
    </row>
    <row r="40" spans="1:12" ht="60" customHeight="1" x14ac:dyDescent="0.3">
      <c r="A40" s="37"/>
      <c r="B40" s="35">
        <v>30</v>
      </c>
      <c r="C40" s="3">
        <v>45775</v>
      </c>
      <c r="D40" s="35">
        <f t="shared" si="3"/>
        <v>2</v>
      </c>
      <c r="E40" s="38"/>
      <c r="F40" s="37"/>
      <c r="G40" s="17" t="s">
        <v>128</v>
      </c>
      <c r="H40" s="4" t="s">
        <v>99</v>
      </c>
      <c r="I40" s="4" t="s">
        <v>102</v>
      </c>
      <c r="J40" s="4"/>
      <c r="K40" s="4"/>
      <c r="L40" s="5" t="s">
        <v>33</v>
      </c>
    </row>
    <row r="41" spans="1:12" ht="60" customHeight="1" x14ac:dyDescent="0.3">
      <c r="A41" s="37" t="s">
        <v>18</v>
      </c>
      <c r="B41" s="35">
        <v>31</v>
      </c>
      <c r="C41" s="3">
        <v>45782</v>
      </c>
      <c r="D41" s="35">
        <f t="shared" si="3"/>
        <v>2</v>
      </c>
      <c r="E41" s="38"/>
      <c r="F41" s="37"/>
      <c r="G41" s="17" t="s">
        <v>128</v>
      </c>
      <c r="H41" s="4" t="s">
        <v>99</v>
      </c>
      <c r="I41" s="4" t="s">
        <v>102</v>
      </c>
      <c r="J41" s="4"/>
      <c r="K41" s="22" t="s">
        <v>44</v>
      </c>
      <c r="L41" s="5"/>
    </row>
    <row r="42" spans="1:12" ht="60" customHeight="1" x14ac:dyDescent="0.3">
      <c r="A42" s="37"/>
      <c r="B42" s="35">
        <v>32</v>
      </c>
      <c r="C42" s="3">
        <v>45789</v>
      </c>
      <c r="D42" s="35">
        <f t="shared" si="3"/>
        <v>2</v>
      </c>
      <c r="E42" s="38"/>
      <c r="F42" s="37"/>
      <c r="G42" s="17" t="s">
        <v>128</v>
      </c>
      <c r="H42" s="4" t="s">
        <v>99</v>
      </c>
      <c r="I42" s="4" t="s">
        <v>102</v>
      </c>
      <c r="J42" s="4"/>
      <c r="K42" s="4"/>
      <c r="L42" s="5" t="s">
        <v>34</v>
      </c>
    </row>
    <row r="43" spans="1:12" ht="60" customHeight="1" x14ac:dyDescent="0.3">
      <c r="A43" s="37"/>
      <c r="B43" s="35">
        <v>33</v>
      </c>
      <c r="C43" s="3">
        <v>45796</v>
      </c>
      <c r="D43" s="35">
        <f t="shared" si="3"/>
        <v>2</v>
      </c>
      <c r="E43" s="38"/>
      <c r="F43" s="37"/>
      <c r="G43" s="17" t="s">
        <v>129</v>
      </c>
      <c r="H43" s="4" t="s">
        <v>99</v>
      </c>
      <c r="I43" s="4" t="s">
        <v>102</v>
      </c>
      <c r="J43" s="4"/>
      <c r="K43" s="4"/>
      <c r="L43" s="5"/>
    </row>
    <row r="44" spans="1:12" ht="60" customHeight="1" x14ac:dyDescent="0.3">
      <c r="A44" s="37"/>
      <c r="B44" s="35">
        <v>34</v>
      </c>
      <c r="C44" s="3">
        <v>45803</v>
      </c>
      <c r="D44" s="35">
        <f t="shared" si="3"/>
        <v>2</v>
      </c>
      <c r="E44" s="38"/>
      <c r="F44" s="37"/>
      <c r="G44" s="17" t="s">
        <v>129</v>
      </c>
      <c r="H44" s="4" t="s">
        <v>99</v>
      </c>
      <c r="I44" s="4" t="s">
        <v>102</v>
      </c>
      <c r="J44" s="24"/>
      <c r="K44" s="4"/>
      <c r="L44" s="5" t="s">
        <v>35</v>
      </c>
    </row>
    <row r="45" spans="1:12" ht="60" customHeight="1" x14ac:dyDescent="0.3">
      <c r="A45" s="37" t="s">
        <v>19</v>
      </c>
      <c r="B45" s="35">
        <v>35</v>
      </c>
      <c r="C45" s="3">
        <v>45810</v>
      </c>
      <c r="D45" s="35">
        <f t="shared" si="3"/>
        <v>2</v>
      </c>
      <c r="E45" s="38"/>
      <c r="F45" s="37"/>
      <c r="G45" s="17" t="s">
        <v>129</v>
      </c>
      <c r="H45" s="4" t="s">
        <v>99</v>
      </c>
      <c r="I45" s="4" t="s">
        <v>102</v>
      </c>
      <c r="J45" s="23" t="s">
        <v>48</v>
      </c>
      <c r="K45" s="4"/>
      <c r="L45" s="5" t="s">
        <v>98</v>
      </c>
    </row>
    <row r="46" spans="1:12" ht="60" customHeight="1" x14ac:dyDescent="0.3">
      <c r="A46" s="37"/>
      <c r="B46" s="35">
        <v>37</v>
      </c>
      <c r="C46" s="3">
        <v>45817</v>
      </c>
      <c r="D46" s="35">
        <f t="shared" si="3"/>
        <v>2</v>
      </c>
      <c r="E46" s="38"/>
      <c r="F46" s="37"/>
      <c r="G46" s="17" t="s">
        <v>129</v>
      </c>
      <c r="H46" s="4" t="s">
        <v>99</v>
      </c>
      <c r="I46" s="4" t="s">
        <v>102</v>
      </c>
      <c r="J46" s="4"/>
      <c r="K46" s="4"/>
      <c r="L46" s="5" t="s">
        <v>36</v>
      </c>
    </row>
    <row r="47" spans="1:12" ht="62.25" customHeight="1" x14ac:dyDescent="0.3">
      <c r="A47" s="46" t="s">
        <v>101</v>
      </c>
      <c r="B47" s="46"/>
      <c r="C47" s="46"/>
      <c r="D47" s="46"/>
      <c r="E47" s="46"/>
      <c r="F47" s="46"/>
      <c r="G47" s="46"/>
      <c r="H47" s="46"/>
      <c r="I47" s="46"/>
      <c r="J47" s="46"/>
      <c r="K47" s="46"/>
      <c r="L47" s="46"/>
    </row>
    <row r="48" spans="1:12" ht="15" customHeight="1" x14ac:dyDescent="0.3">
      <c r="A48" s="42"/>
      <c r="B48" s="42"/>
      <c r="C48" s="42"/>
      <c r="D48" s="42"/>
      <c r="E48" s="42"/>
      <c r="F48" s="42"/>
      <c r="G48" s="42"/>
      <c r="H48" s="42"/>
      <c r="I48" s="42"/>
      <c r="J48" s="42"/>
      <c r="K48" s="42"/>
      <c r="L48" s="42"/>
    </row>
    <row r="49" spans="1:12" ht="15.6" x14ac:dyDescent="0.3">
      <c r="A49" s="47" t="s">
        <v>93</v>
      </c>
      <c r="B49" s="47"/>
      <c r="C49" s="47"/>
      <c r="D49" s="47"/>
      <c r="E49" s="47"/>
      <c r="F49" s="47"/>
      <c r="G49" s="47"/>
      <c r="H49" s="47"/>
      <c r="I49" s="47"/>
      <c r="J49" s="47"/>
      <c r="K49" s="47"/>
      <c r="L49" s="47"/>
    </row>
    <row r="50" spans="1:12" ht="15.6" x14ac:dyDescent="0.3">
      <c r="A50" s="41"/>
      <c r="B50" s="41"/>
      <c r="C50" s="41"/>
      <c r="D50" s="41"/>
      <c r="E50" s="41"/>
      <c r="F50" s="11"/>
      <c r="G50" s="25"/>
      <c r="H50" s="20"/>
      <c r="I50" s="41"/>
      <c r="J50" s="41"/>
      <c r="K50" s="41"/>
      <c r="L50" s="41"/>
    </row>
    <row r="51" spans="1:12" ht="15.75" customHeight="1" x14ac:dyDescent="0.3">
      <c r="A51" s="43"/>
      <c r="B51" s="43"/>
      <c r="C51" s="43"/>
      <c r="D51" s="43"/>
      <c r="E51" s="43"/>
      <c r="F51" s="43"/>
      <c r="H51" s="12"/>
      <c r="I51" s="41" t="s">
        <v>132</v>
      </c>
      <c r="J51" s="41"/>
      <c r="K51" s="41"/>
      <c r="L51" s="41"/>
    </row>
    <row r="52" spans="1:12" ht="15.75" customHeight="1" x14ac:dyDescent="0.3">
      <c r="A52" s="44" t="s">
        <v>50</v>
      </c>
      <c r="B52" s="44"/>
      <c r="C52" s="44"/>
      <c r="D52" s="44"/>
      <c r="E52" s="44"/>
      <c r="F52" s="44"/>
      <c r="G52" s="14"/>
      <c r="H52" s="13"/>
      <c r="I52" s="45" t="s">
        <v>49</v>
      </c>
      <c r="J52" s="45"/>
      <c r="K52" s="41"/>
      <c r="L52" s="41"/>
    </row>
    <row r="53" spans="1:12" ht="15.6" x14ac:dyDescent="0.3">
      <c r="A53" s="41"/>
      <c r="B53" s="41"/>
      <c r="C53" s="41"/>
      <c r="D53" s="41"/>
      <c r="E53" s="41"/>
      <c r="F53" s="41"/>
      <c r="G53" s="25"/>
      <c r="H53" s="20"/>
      <c r="I53" s="41"/>
      <c r="J53" s="41"/>
      <c r="K53" s="41"/>
      <c r="L53" s="41"/>
    </row>
    <row r="54" spans="1:12" ht="15.6" x14ac:dyDescent="0.3">
      <c r="A54" s="41" t="s">
        <v>97</v>
      </c>
      <c r="B54" s="41"/>
      <c r="C54" s="41"/>
      <c r="D54" s="41"/>
      <c r="E54" s="41"/>
      <c r="F54" s="41"/>
      <c r="G54" s="41"/>
      <c r="H54" s="41"/>
      <c r="I54" s="41"/>
      <c r="J54" s="41"/>
      <c r="K54" s="41"/>
      <c r="L54" s="41"/>
    </row>
    <row r="55" spans="1:12" ht="15.6" x14ac:dyDescent="0.3">
      <c r="A55" s="41" t="s">
        <v>20</v>
      </c>
      <c r="B55" s="41"/>
      <c r="C55" s="41"/>
      <c r="D55" s="41"/>
      <c r="E55" s="41"/>
      <c r="F55" s="41"/>
      <c r="G55" s="41"/>
      <c r="H55" s="41"/>
      <c r="I55" s="41"/>
      <c r="J55" s="41"/>
      <c r="K55" s="41"/>
      <c r="L55" s="41"/>
    </row>
    <row r="56" spans="1:12" ht="15.6" x14ac:dyDescent="0.3">
      <c r="A56" s="41" t="s">
        <v>133</v>
      </c>
      <c r="B56" s="41"/>
      <c r="C56" s="41"/>
      <c r="D56" s="41"/>
      <c r="E56" s="41"/>
      <c r="F56" s="41"/>
      <c r="G56" s="41"/>
      <c r="H56" s="41"/>
      <c r="I56" s="41"/>
      <c r="J56" s="41"/>
      <c r="K56" s="41"/>
      <c r="L56" s="41"/>
    </row>
    <row r="57" spans="1:12" ht="15.6" x14ac:dyDescent="0.3">
      <c r="A57" s="45" t="s">
        <v>21</v>
      </c>
      <c r="B57" s="45"/>
      <c r="C57" s="45"/>
      <c r="D57" s="45"/>
      <c r="E57" s="45"/>
      <c r="F57" s="45"/>
      <c r="G57" s="45"/>
      <c r="H57" s="45"/>
      <c r="I57" s="45"/>
      <c r="J57" s="45"/>
      <c r="K57" s="45"/>
      <c r="L57" s="45"/>
    </row>
  </sheetData>
  <mergeCells count="50">
    <mergeCell ref="F8:F16"/>
    <mergeCell ref="E8:E16"/>
    <mergeCell ref="B17:L17"/>
    <mergeCell ref="B27:L27"/>
    <mergeCell ref="A1:L1"/>
    <mergeCell ref="A2:L2"/>
    <mergeCell ref="A3:L3"/>
    <mergeCell ref="A4:L4"/>
    <mergeCell ref="A6:L6"/>
    <mergeCell ref="F5:G5"/>
    <mergeCell ref="H5:L5"/>
    <mergeCell ref="A55:L55"/>
    <mergeCell ref="A56:L56"/>
    <mergeCell ref="A57:L57"/>
    <mergeCell ref="K51:L51"/>
    <mergeCell ref="A47:L47"/>
    <mergeCell ref="A49:L49"/>
    <mergeCell ref="K52:L52"/>
    <mergeCell ref="I51:J51"/>
    <mergeCell ref="I52:J52"/>
    <mergeCell ref="A54:L54"/>
    <mergeCell ref="A8:A11"/>
    <mergeCell ref="A5:E5"/>
    <mergeCell ref="A53:F53"/>
    <mergeCell ref="A48:L48"/>
    <mergeCell ref="I50:J50"/>
    <mergeCell ref="K50:L50"/>
    <mergeCell ref="A50:E50"/>
    <mergeCell ref="I53:J53"/>
    <mergeCell ref="K53:L53"/>
    <mergeCell ref="A51:F51"/>
    <mergeCell ref="A52:F52"/>
    <mergeCell ref="A12:A15"/>
    <mergeCell ref="A16:A19"/>
    <mergeCell ref="A20:A24"/>
    <mergeCell ref="A32:A36"/>
    <mergeCell ref="A37:A40"/>
    <mergeCell ref="F37:F46"/>
    <mergeCell ref="F18:F26"/>
    <mergeCell ref="E18:E26"/>
    <mergeCell ref="A25:A27"/>
    <mergeCell ref="A28:A31"/>
    <mergeCell ref="A45:A46"/>
    <mergeCell ref="A41:A44"/>
    <mergeCell ref="B36:L36"/>
    <mergeCell ref="F28:F33"/>
    <mergeCell ref="F34:F35"/>
    <mergeCell ref="E34:E35"/>
    <mergeCell ref="E28:E33"/>
    <mergeCell ref="E37:E46"/>
  </mergeCells>
  <printOptions horizontalCentered="1"/>
  <pageMargins left="0.7" right="0.7" top="0.75" bottom="0.75" header="0.3" footer="0.3"/>
  <pageSetup paperSize="9" scale="65" fitToHeight="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Zeros="0" view="pageBreakPreview" zoomScale="85" zoomScaleNormal="100" zoomScaleSheetLayoutView="85" workbookViewId="0">
      <selection activeCell="F10" sqref="F10:I10"/>
    </sheetView>
  </sheetViews>
  <sheetFormatPr defaultRowHeight="14.4" x14ac:dyDescent="0.3"/>
  <cols>
    <col min="1" max="1" width="7.44140625" customWidth="1"/>
    <col min="2" max="2" width="16.109375" customWidth="1"/>
    <col min="3" max="4" width="12.6640625" customWidth="1"/>
    <col min="5" max="5" width="13" customWidth="1"/>
    <col min="6" max="6" width="12.6640625" customWidth="1"/>
    <col min="9" max="9" width="18.88671875" customWidth="1"/>
  </cols>
  <sheetData>
    <row r="1" spans="1:9" ht="15.6" x14ac:dyDescent="0.3">
      <c r="A1" s="45" t="str">
        <f>'YILLIK PLAN'!A1</f>
        <v>T.C.</v>
      </c>
      <c r="B1" s="45"/>
      <c r="C1" s="45"/>
      <c r="D1" s="45"/>
      <c r="E1" s="45"/>
      <c r="F1" s="45"/>
      <c r="G1" s="45"/>
      <c r="H1" s="45"/>
      <c r="I1" s="45"/>
    </row>
    <row r="2" spans="1:9" ht="15.6" x14ac:dyDescent="0.3">
      <c r="A2" s="45" t="str">
        <f>'YILLIK PLAN'!A2</f>
        <v>MİLLİ EĞİTİM BAKANLIĞI</v>
      </c>
      <c r="B2" s="45"/>
      <c r="C2" s="45"/>
      <c r="D2" s="45"/>
      <c r="E2" s="45"/>
      <c r="F2" s="45"/>
      <c r="G2" s="45"/>
      <c r="H2" s="45"/>
      <c r="I2" s="45"/>
    </row>
    <row r="3" spans="1:9" ht="15.6" x14ac:dyDescent="0.3">
      <c r="A3" s="45" t="str">
        <f>'YILLIK PLAN'!A3</f>
        <v>2024-2025 EĞİTİM ÖĞRETİM YILI</v>
      </c>
      <c r="B3" s="45"/>
      <c r="C3" s="45"/>
      <c r="D3" s="45"/>
      <c r="E3" s="45"/>
      <c r="F3" s="45"/>
      <c r="G3" s="45"/>
      <c r="H3" s="45"/>
      <c r="I3" s="45"/>
    </row>
    <row r="4" spans="1:9" ht="15.6" x14ac:dyDescent="0.3">
      <c r="A4" s="45" t="str">
        <f>'YILLIK PLAN'!A4</f>
        <v>ZONGULDAK MESLEKİ VE TEKNİK ANADOLU LİSESİ</v>
      </c>
      <c r="B4" s="45"/>
      <c r="C4" s="45"/>
      <c r="D4" s="45"/>
      <c r="E4" s="45"/>
      <c r="F4" s="45"/>
      <c r="G4" s="45"/>
      <c r="H4" s="45"/>
      <c r="I4" s="45"/>
    </row>
    <row r="5" spans="1:9" ht="15.6" x14ac:dyDescent="0.3">
      <c r="A5" s="154" t="str">
        <f>'YILLIK PLAN'!A5:E5</f>
        <v>11 SINIF</v>
      </c>
      <c r="B5" s="154"/>
      <c r="C5" s="153" t="str">
        <f>'YILLIK PLAN'!F5</f>
        <v>TEMEL ELEKTRİK</v>
      </c>
      <c r="D5" s="153"/>
      <c r="E5" s="153"/>
      <c r="F5" s="153"/>
      <c r="G5" s="165" t="s">
        <v>51</v>
      </c>
      <c r="H5" s="165"/>
      <c r="I5" s="165"/>
    </row>
    <row r="6" spans="1:9" ht="15" customHeight="1" x14ac:dyDescent="0.3">
      <c r="A6" s="162" t="s">
        <v>52</v>
      </c>
      <c r="B6" s="162"/>
      <c r="C6" s="162"/>
      <c r="D6" s="162"/>
      <c r="E6" s="162"/>
      <c r="F6" s="162"/>
      <c r="G6" s="162"/>
      <c r="H6" s="163">
        <v>45544</v>
      </c>
      <c r="I6" s="163"/>
    </row>
    <row r="7" spans="1:9" ht="19.5" customHeight="1" thickBot="1" x14ac:dyDescent="0.35">
      <c r="A7" s="107"/>
      <c r="B7" s="107"/>
      <c r="C7" s="107"/>
      <c r="D7" s="107"/>
      <c r="E7" s="107"/>
      <c r="F7" s="107"/>
      <c r="G7" s="107"/>
      <c r="H7" s="164"/>
      <c r="I7" s="164"/>
    </row>
    <row r="8" spans="1:9" ht="30" customHeight="1" x14ac:dyDescent="0.3">
      <c r="A8" s="155" t="s">
        <v>62</v>
      </c>
      <c r="B8" s="156"/>
      <c r="C8" s="156"/>
      <c r="D8" s="156"/>
      <c r="E8" s="157"/>
      <c r="F8" s="158" t="str">
        <f>C5</f>
        <v>TEMEL ELEKTRİK</v>
      </c>
      <c r="G8" s="159"/>
      <c r="H8" s="159"/>
      <c r="I8" s="160"/>
    </row>
    <row r="9" spans="1:9" ht="30" customHeight="1" x14ac:dyDescent="0.3">
      <c r="A9" s="138" t="s">
        <v>63</v>
      </c>
      <c r="B9" s="139"/>
      <c r="C9" s="139"/>
      <c r="D9" s="139"/>
      <c r="E9" s="161"/>
      <c r="F9" s="146" t="str">
        <f>A5</f>
        <v>11 SINIF</v>
      </c>
      <c r="G9" s="147"/>
      <c r="H9" s="147"/>
      <c r="I9" s="148"/>
    </row>
    <row r="10" spans="1:9" ht="30" customHeight="1" x14ac:dyDescent="0.3">
      <c r="A10" s="138" t="s">
        <v>64</v>
      </c>
      <c r="B10" s="139"/>
      <c r="C10" s="139"/>
      <c r="D10" s="139"/>
      <c r="E10" s="161"/>
      <c r="F10" s="149" t="str">
        <f>VLOOKUP(H6,'GÜNLÜK PLAN VERİLERİ'!B1:I37,2,0)</f>
        <v>1.ÖĞRENME BİRİMİ: İLETKENLERİ BAĞLANTIYA HAZIRLAMA</v>
      </c>
      <c r="G10" s="128"/>
      <c r="H10" s="128"/>
      <c r="I10" s="129"/>
    </row>
    <row r="11" spans="1:9" ht="79.5" customHeight="1" x14ac:dyDescent="0.3">
      <c r="A11" s="58" t="s">
        <v>65</v>
      </c>
      <c r="B11" s="59"/>
      <c r="C11" s="59"/>
      <c r="D11" s="59"/>
      <c r="E11" s="60"/>
      <c r="F11" s="150" t="str">
        <f>VLOOKUP(H6,'GÜNLÜK PLAN VERİLERİ'!B1:I37,3,0)</f>
        <v>İletkenleri keser</v>
      </c>
      <c r="G11" s="151"/>
      <c r="H11" s="151"/>
      <c r="I11" s="152"/>
    </row>
    <row r="12" spans="1:9" ht="20.100000000000001" customHeight="1" x14ac:dyDescent="0.3">
      <c r="A12" s="61" t="str">
        <f>IF(F12=0,"","Ölçme ve Değerlendirme")</f>
        <v/>
      </c>
      <c r="B12" s="62"/>
      <c r="C12" s="62"/>
      <c r="D12" s="62"/>
      <c r="E12" s="63"/>
      <c r="F12" s="76">
        <f>VLOOKUP(H6,'GÜNLÜK PLAN VERİLERİ'!B1:I37,6,0)</f>
        <v>0</v>
      </c>
      <c r="G12" s="77"/>
      <c r="H12" s="77"/>
      <c r="I12" s="78"/>
    </row>
    <row r="13" spans="1:9" ht="20.100000000000001" customHeight="1" x14ac:dyDescent="0.3">
      <c r="A13" s="64" t="str">
        <f>IF(F13=0,"","Atatürk'ün İlke ve İnkılabı")</f>
        <v/>
      </c>
      <c r="B13" s="65"/>
      <c r="C13" s="65"/>
      <c r="D13" s="65"/>
      <c r="E13" s="66"/>
      <c r="F13" s="99">
        <f>VLOOKUP(H6,'GÜNLÜK PLAN VERİLERİ'!B1:I37,7,0)</f>
        <v>0</v>
      </c>
      <c r="G13" s="100"/>
      <c r="H13" s="100"/>
      <c r="I13" s="101"/>
    </row>
    <row r="14" spans="1:9" ht="20.100000000000001" customHeight="1" x14ac:dyDescent="0.3">
      <c r="A14" s="67" t="str">
        <f>IF(F14=0,"","Belirli Gün ve Hafta")</f>
        <v/>
      </c>
      <c r="B14" s="68"/>
      <c r="C14" s="68"/>
      <c r="D14" s="68"/>
      <c r="E14" s="69"/>
      <c r="F14" s="96">
        <f>VLOOKUP(H6,'GÜNLÜK PLAN VERİLERİ'!B1:I37,8,0)</f>
        <v>0</v>
      </c>
      <c r="G14" s="97"/>
      <c r="H14" s="97"/>
      <c r="I14" s="98"/>
    </row>
    <row r="15" spans="1:9" ht="30" customHeight="1" thickBot="1" x14ac:dyDescent="0.35">
      <c r="A15" s="113" t="s">
        <v>66</v>
      </c>
      <c r="B15" s="114"/>
      <c r="C15" s="114"/>
      <c r="D15" s="114"/>
      <c r="E15" s="115"/>
      <c r="F15" s="10">
        <f>'YILLIK PLAN'!D8</f>
        <v>2</v>
      </c>
      <c r="G15" s="108" t="str">
        <f>IF(F15=1,"40dk",IF(F15=2,"40+40dk",IF(F15=3,"40+40+40dk",IF(F15=4,"40+40+40+40dk",IF(F15=5,"40+40+40+40+40dk",IF(F15=6,"40+40+40+40+40+40dk",IF(F15=7,"40+40+40+40+40+40+40dk",IF(F15=8,"40+40+40+40+40+40+40+40dk",IF(F15=9,"40+40+40+40+40+40+40+40+40dk")))))))))</f>
        <v>40+40dk</v>
      </c>
      <c r="H15" s="108"/>
      <c r="I15" s="109"/>
    </row>
    <row r="16" spans="1:9" x14ac:dyDescent="0.3">
      <c r="A16" s="106" t="s">
        <v>54</v>
      </c>
      <c r="B16" s="106"/>
      <c r="C16" s="106"/>
      <c r="D16" s="106"/>
      <c r="E16" s="106"/>
      <c r="F16" s="106"/>
      <c r="G16" s="106"/>
      <c r="H16" s="106"/>
      <c r="I16" s="106"/>
    </row>
    <row r="17" spans="1:9" ht="19.5" customHeight="1" thickBot="1" x14ac:dyDescent="0.35">
      <c r="A17" s="107"/>
      <c r="B17" s="107"/>
      <c r="C17" s="107"/>
      <c r="D17" s="107"/>
      <c r="E17" s="107"/>
      <c r="F17" s="107"/>
      <c r="G17" s="107"/>
      <c r="H17" s="107"/>
      <c r="I17" s="107"/>
    </row>
    <row r="18" spans="1:9" ht="64.5" customHeight="1" x14ac:dyDescent="0.3">
      <c r="A18" s="116" t="s">
        <v>56</v>
      </c>
      <c r="B18" s="117"/>
      <c r="C18" s="117"/>
      <c r="D18" s="117"/>
      <c r="E18" s="118"/>
      <c r="F18" s="119" t="str">
        <f>F11</f>
        <v>İletkenleri keser</v>
      </c>
      <c r="G18" s="120"/>
      <c r="H18" s="120"/>
      <c r="I18" s="121"/>
    </row>
    <row r="19" spans="1:9" ht="20.100000000000001" customHeight="1" x14ac:dyDescent="0.3">
      <c r="A19" s="122" t="s">
        <v>55</v>
      </c>
      <c r="B19" s="123"/>
      <c r="C19" s="123"/>
      <c r="D19" s="123"/>
      <c r="E19" s="124"/>
      <c r="F19" s="110" t="s">
        <v>78</v>
      </c>
      <c r="G19" s="111"/>
      <c r="H19" s="111"/>
      <c r="I19" s="112"/>
    </row>
    <row r="20" spans="1:9" ht="20.100000000000001" customHeight="1" x14ac:dyDescent="0.3">
      <c r="A20" s="135" t="s">
        <v>57</v>
      </c>
      <c r="B20" s="136"/>
      <c r="C20" s="136"/>
      <c r="D20" s="136"/>
      <c r="E20" s="137"/>
      <c r="F20" s="110" t="s">
        <v>78</v>
      </c>
      <c r="G20" s="111"/>
      <c r="H20" s="111"/>
      <c r="I20" s="112"/>
    </row>
    <row r="21" spans="1:9" ht="50.1" customHeight="1" x14ac:dyDescent="0.3">
      <c r="A21" s="138" t="s">
        <v>58</v>
      </c>
      <c r="B21" s="139"/>
      <c r="C21" s="139"/>
      <c r="D21" s="139"/>
      <c r="E21" s="140"/>
      <c r="F21" s="79" t="str">
        <f>VLOOKUP(H6,'GÜNLÜK PLAN VERİLERİ'!B1:I37,4,0)</f>
        <v>Anlatım, gösterip yaptırma, soru cevap, grup çalışması, beyin fırtınası, uygulama</v>
      </c>
      <c r="G21" s="80"/>
      <c r="H21" s="80"/>
      <c r="I21" s="81"/>
    </row>
    <row r="22" spans="1:9" ht="30" customHeight="1" x14ac:dyDescent="0.3">
      <c r="A22" s="102" t="s">
        <v>59</v>
      </c>
      <c r="B22" s="103"/>
      <c r="C22" s="103"/>
      <c r="D22" s="103"/>
      <c r="E22" s="104"/>
      <c r="F22" s="79" t="str">
        <f>VLOOKUP(H6,'GÜNLÜK PLAN VERİLERİ'!B1:I37,5,0)</f>
        <v>El aletleri, ölçü aletleri, devre elemanları, kablo çeşitleri, yalıtım malzemeleri, motorlar, ders modülleri</v>
      </c>
      <c r="G22" s="80"/>
      <c r="H22" s="80"/>
      <c r="I22" s="81"/>
    </row>
    <row r="23" spans="1:9" ht="15.6" x14ac:dyDescent="0.3">
      <c r="A23" s="70" t="s">
        <v>60</v>
      </c>
      <c r="B23" s="71"/>
      <c r="C23" s="71"/>
      <c r="D23" s="71"/>
      <c r="E23" s="72"/>
      <c r="F23" s="79"/>
      <c r="G23" s="80"/>
      <c r="H23" s="80"/>
      <c r="I23" s="81"/>
    </row>
    <row r="24" spans="1:9" ht="15.6" x14ac:dyDescent="0.3">
      <c r="A24" s="73" t="s">
        <v>61</v>
      </c>
      <c r="B24" s="74"/>
      <c r="C24" s="74"/>
      <c r="D24" s="74"/>
      <c r="E24" s="75"/>
      <c r="F24" s="79"/>
      <c r="G24" s="80"/>
      <c r="H24" s="80"/>
      <c r="I24" s="81"/>
    </row>
    <row r="25" spans="1:9" ht="15.6" x14ac:dyDescent="0.3">
      <c r="A25" s="141" t="s">
        <v>75</v>
      </c>
      <c r="B25" s="130" t="s">
        <v>67</v>
      </c>
      <c r="C25" s="130"/>
      <c r="D25" s="130"/>
      <c r="E25" s="131"/>
      <c r="F25" s="105"/>
      <c r="G25" s="94"/>
      <c r="H25" s="94"/>
      <c r="I25" s="95"/>
    </row>
    <row r="26" spans="1:9" ht="15.6" x14ac:dyDescent="0.3">
      <c r="A26" s="141"/>
      <c r="B26" s="128" t="s">
        <v>68</v>
      </c>
      <c r="C26" s="128"/>
      <c r="D26" s="128"/>
      <c r="E26" s="129"/>
      <c r="F26" s="93" t="s">
        <v>78</v>
      </c>
      <c r="G26" s="94"/>
      <c r="H26" s="94"/>
      <c r="I26" s="95"/>
    </row>
    <row r="27" spans="1:9" ht="15.6" x14ac:dyDescent="0.3">
      <c r="A27" s="141"/>
      <c r="B27" s="128" t="s">
        <v>69</v>
      </c>
      <c r="C27" s="128"/>
      <c r="D27" s="128"/>
      <c r="E27" s="129"/>
      <c r="F27" s="105"/>
      <c r="G27" s="94"/>
      <c r="H27" s="94"/>
      <c r="I27" s="95"/>
    </row>
    <row r="28" spans="1:9" ht="15.6" x14ac:dyDescent="0.3">
      <c r="A28" s="141"/>
      <c r="B28" s="128" t="s">
        <v>70</v>
      </c>
      <c r="C28" s="128"/>
      <c r="D28" s="128"/>
      <c r="E28" s="129"/>
      <c r="F28" s="105"/>
      <c r="G28" s="94"/>
      <c r="H28" s="94"/>
      <c r="I28" s="95"/>
    </row>
    <row r="29" spans="1:9" ht="15.6" x14ac:dyDescent="0.3">
      <c r="A29" s="141"/>
      <c r="B29" s="128" t="s">
        <v>71</v>
      </c>
      <c r="C29" s="128"/>
      <c r="D29" s="128"/>
      <c r="E29" s="129"/>
      <c r="F29" s="105"/>
      <c r="G29" s="94"/>
      <c r="H29" s="94"/>
      <c r="I29" s="95"/>
    </row>
    <row r="30" spans="1:9" ht="15.6" x14ac:dyDescent="0.3">
      <c r="A30" s="141"/>
      <c r="B30" s="128" t="s">
        <v>72</v>
      </c>
      <c r="C30" s="128"/>
      <c r="D30" s="128"/>
      <c r="E30" s="129"/>
      <c r="F30" s="105"/>
      <c r="G30" s="94"/>
      <c r="H30" s="94"/>
      <c r="I30" s="95"/>
    </row>
    <row r="31" spans="1:9" ht="15.6" x14ac:dyDescent="0.3">
      <c r="A31" s="141"/>
      <c r="B31" s="128" t="s">
        <v>73</v>
      </c>
      <c r="C31" s="128"/>
      <c r="D31" s="128"/>
      <c r="E31" s="129"/>
      <c r="F31" s="93" t="s">
        <v>78</v>
      </c>
      <c r="G31" s="94"/>
      <c r="H31" s="94"/>
      <c r="I31" s="95"/>
    </row>
    <row r="32" spans="1:9" ht="15.6" x14ac:dyDescent="0.3">
      <c r="A32" s="141"/>
      <c r="B32" s="128" t="s">
        <v>74</v>
      </c>
      <c r="C32" s="128"/>
      <c r="D32" s="128"/>
      <c r="E32" s="129"/>
      <c r="F32" s="105"/>
      <c r="G32" s="94"/>
      <c r="H32" s="94"/>
      <c r="I32" s="95"/>
    </row>
    <row r="33" spans="1:9" ht="30" customHeight="1" thickBot="1" x14ac:dyDescent="0.35">
      <c r="A33" s="142" t="s">
        <v>76</v>
      </c>
      <c r="B33" s="143"/>
      <c r="C33" s="144"/>
      <c r="D33" s="144"/>
      <c r="E33" s="144"/>
      <c r="F33" s="144"/>
      <c r="G33" s="144"/>
      <c r="H33" s="144"/>
      <c r="I33" s="145"/>
    </row>
    <row r="34" spans="1:9" x14ac:dyDescent="0.3">
      <c r="A34" s="106" t="s">
        <v>79</v>
      </c>
      <c r="B34" s="106"/>
      <c r="C34" s="106"/>
      <c r="D34" s="106"/>
      <c r="E34" s="106"/>
      <c r="F34" s="106"/>
      <c r="G34" s="106"/>
      <c r="H34" s="106"/>
      <c r="I34" s="106"/>
    </row>
    <row r="35" spans="1:9" ht="15" thickBot="1" x14ac:dyDescent="0.35">
      <c r="A35" s="107"/>
      <c r="B35" s="107"/>
      <c r="C35" s="107"/>
      <c r="D35" s="107"/>
      <c r="E35" s="107"/>
      <c r="F35" s="107"/>
      <c r="G35" s="107"/>
      <c r="H35" s="107"/>
      <c r="I35" s="107"/>
    </row>
    <row r="36" spans="1:9" ht="30" customHeight="1" x14ac:dyDescent="0.3">
      <c r="A36" s="132" t="s">
        <v>80</v>
      </c>
      <c r="B36" s="133"/>
      <c r="C36" s="133"/>
      <c r="D36" s="133"/>
      <c r="E36" s="133"/>
      <c r="F36" s="133"/>
      <c r="G36" s="133"/>
      <c r="H36" s="133"/>
      <c r="I36" s="134"/>
    </row>
    <row r="37" spans="1:9" ht="15.6" x14ac:dyDescent="0.3">
      <c r="A37" s="89" t="s">
        <v>81</v>
      </c>
      <c r="B37" s="90"/>
      <c r="C37" s="90"/>
      <c r="D37" s="90"/>
      <c r="E37" s="91"/>
      <c r="F37" s="79" t="str">
        <f>F11</f>
        <v>İletkenleri keser</v>
      </c>
      <c r="G37" s="80"/>
      <c r="H37" s="80"/>
      <c r="I37" s="81"/>
    </row>
    <row r="38" spans="1:9" ht="15.6" x14ac:dyDescent="0.3">
      <c r="A38" s="89" t="s">
        <v>82</v>
      </c>
      <c r="B38" s="90"/>
      <c r="C38" s="90"/>
      <c r="D38" s="90"/>
      <c r="E38" s="91"/>
      <c r="F38" s="79"/>
      <c r="G38" s="80"/>
      <c r="H38" s="80"/>
      <c r="I38" s="81"/>
    </row>
    <row r="39" spans="1:9" ht="30.75" customHeight="1" x14ac:dyDescent="0.3">
      <c r="A39" s="52" t="s">
        <v>83</v>
      </c>
      <c r="B39" s="53"/>
      <c r="C39" s="53"/>
      <c r="D39" s="53"/>
      <c r="E39" s="54"/>
      <c r="F39" s="79"/>
      <c r="G39" s="80"/>
      <c r="H39" s="80"/>
      <c r="I39" s="81"/>
    </row>
    <row r="40" spans="1:9" ht="30" customHeight="1" thickBot="1" x14ac:dyDescent="0.35">
      <c r="A40" s="55" t="s">
        <v>84</v>
      </c>
      <c r="B40" s="56"/>
      <c r="C40" s="56"/>
      <c r="D40" s="56"/>
      <c r="E40" s="57"/>
      <c r="F40" s="125" t="s">
        <v>78</v>
      </c>
      <c r="G40" s="126"/>
      <c r="H40" s="126"/>
      <c r="I40" s="127"/>
    </row>
    <row r="41" spans="1:9" x14ac:dyDescent="0.3">
      <c r="A41" s="82" t="s">
        <v>85</v>
      </c>
      <c r="B41" s="82"/>
      <c r="C41" s="82"/>
      <c r="D41" s="82"/>
      <c r="E41" s="82"/>
      <c r="F41" s="82"/>
      <c r="G41" s="82"/>
      <c r="H41" s="82"/>
      <c r="I41" s="82"/>
    </row>
    <row r="42" spans="1:9" ht="15" thickBot="1" x14ac:dyDescent="0.35">
      <c r="A42" s="83"/>
      <c r="B42" s="83"/>
      <c r="C42" s="83"/>
      <c r="D42" s="83"/>
      <c r="E42" s="83"/>
      <c r="F42" s="83"/>
      <c r="G42" s="83"/>
      <c r="H42" s="83"/>
      <c r="I42" s="83"/>
    </row>
    <row r="43" spans="1:9" ht="16.2" thickBot="1" x14ac:dyDescent="0.35">
      <c r="A43" s="84" t="s">
        <v>86</v>
      </c>
      <c r="B43" s="85"/>
      <c r="C43" s="85"/>
      <c r="D43" s="85"/>
      <c r="E43" s="85"/>
      <c r="F43" s="84" t="s">
        <v>87</v>
      </c>
      <c r="G43" s="85"/>
      <c r="H43" s="85"/>
      <c r="I43" s="86"/>
    </row>
    <row r="44" spans="1:9" ht="15" customHeight="1" x14ac:dyDescent="0.3">
      <c r="A44" s="87" t="s">
        <v>88</v>
      </c>
      <c r="B44" s="87"/>
      <c r="C44" s="87"/>
      <c r="D44" s="87"/>
      <c r="E44" s="87"/>
      <c r="F44" s="87"/>
      <c r="G44" s="87"/>
      <c r="H44" s="87"/>
      <c r="I44" s="87"/>
    </row>
    <row r="45" spans="1:9" x14ac:dyDescent="0.3">
      <c r="A45" s="88"/>
      <c r="B45" s="88"/>
      <c r="C45" s="88"/>
      <c r="D45" s="88"/>
      <c r="E45" s="88"/>
      <c r="F45" s="88"/>
      <c r="G45" s="88"/>
      <c r="H45" s="88"/>
      <c r="I45" s="88"/>
    </row>
    <row r="46" spans="1:9" ht="15.6" x14ac:dyDescent="0.3">
      <c r="A46" s="9"/>
      <c r="B46" s="9"/>
      <c r="C46" s="9"/>
      <c r="D46" s="9"/>
      <c r="E46" s="9"/>
      <c r="F46" s="9"/>
      <c r="G46" s="51" t="s">
        <v>90</v>
      </c>
      <c r="H46" s="51"/>
      <c r="I46" s="51"/>
    </row>
    <row r="47" spans="1:9" ht="15.6" x14ac:dyDescent="0.3">
      <c r="A47" s="44" t="s">
        <v>89</v>
      </c>
      <c r="B47" s="44"/>
      <c r="C47" s="44"/>
      <c r="D47" s="2"/>
      <c r="E47" s="2"/>
      <c r="F47" s="2"/>
      <c r="G47" s="92">
        <f>H6</f>
        <v>45544</v>
      </c>
      <c r="H47" s="92"/>
      <c r="I47" s="92"/>
    </row>
    <row r="48" spans="1:9" ht="15.6" x14ac:dyDescent="0.3">
      <c r="A48" s="41">
        <f>'YILLIK PLAN'!A51</f>
        <v>0</v>
      </c>
      <c r="B48" s="41"/>
      <c r="C48" s="41"/>
      <c r="D48" s="2"/>
      <c r="E48" s="2"/>
      <c r="F48" s="2"/>
      <c r="G48" s="41" t="str">
        <f>'YILLIK PLAN'!A56</f>
        <v>MUHAMMET YILDIZ</v>
      </c>
      <c r="H48" s="41"/>
      <c r="I48" s="41"/>
    </row>
    <row r="49" spans="1:9" ht="15.6" x14ac:dyDescent="0.3">
      <c r="A49" s="45" t="str">
        <f>'YILLIK PLAN'!A52</f>
        <v>Alan Öğretmeni</v>
      </c>
      <c r="B49" s="45"/>
      <c r="C49" s="45"/>
      <c r="D49" s="2"/>
      <c r="E49" s="2"/>
      <c r="F49" s="2"/>
      <c r="G49" s="45" t="str">
        <f>'YILLIK PLAN'!A57</f>
        <v>Okul Müdürü</v>
      </c>
      <c r="H49" s="45"/>
      <c r="I49" s="45"/>
    </row>
  </sheetData>
  <mergeCells count="76">
    <mergeCell ref="A1:I1"/>
    <mergeCell ref="A2:I2"/>
    <mergeCell ref="A3:I3"/>
    <mergeCell ref="A4:I4"/>
    <mergeCell ref="G5:I5"/>
    <mergeCell ref="F9:I9"/>
    <mergeCell ref="F10:I10"/>
    <mergeCell ref="F11:I11"/>
    <mergeCell ref="C5:F5"/>
    <mergeCell ref="A5:B5"/>
    <mergeCell ref="A8:E8"/>
    <mergeCell ref="F8:I8"/>
    <mergeCell ref="A9:E9"/>
    <mergeCell ref="A10:E10"/>
    <mergeCell ref="A6:G7"/>
    <mergeCell ref="H6:I7"/>
    <mergeCell ref="A20:E20"/>
    <mergeCell ref="A21:E21"/>
    <mergeCell ref="A25:A32"/>
    <mergeCell ref="A33:B33"/>
    <mergeCell ref="C33:I33"/>
    <mergeCell ref="F25:I25"/>
    <mergeCell ref="F40:I40"/>
    <mergeCell ref="F32:I32"/>
    <mergeCell ref="F22:I24"/>
    <mergeCell ref="B28:E28"/>
    <mergeCell ref="B29:E29"/>
    <mergeCell ref="B30:E30"/>
    <mergeCell ref="B31:E31"/>
    <mergeCell ref="B32:E32"/>
    <mergeCell ref="B25:E25"/>
    <mergeCell ref="B26:E26"/>
    <mergeCell ref="B27:E27"/>
    <mergeCell ref="A36:I36"/>
    <mergeCell ref="F26:I26"/>
    <mergeCell ref="F27:I27"/>
    <mergeCell ref="F28:I28"/>
    <mergeCell ref="F29:I29"/>
    <mergeCell ref="A38:E38"/>
    <mergeCell ref="F31:I31"/>
    <mergeCell ref="F14:I14"/>
    <mergeCell ref="F13:I13"/>
    <mergeCell ref="A22:E22"/>
    <mergeCell ref="F30:I30"/>
    <mergeCell ref="A16:I17"/>
    <mergeCell ref="A34:I35"/>
    <mergeCell ref="G15:I15"/>
    <mergeCell ref="F19:I19"/>
    <mergeCell ref="F20:I20"/>
    <mergeCell ref="F21:I21"/>
    <mergeCell ref="A15:E15"/>
    <mergeCell ref="A18:E18"/>
    <mergeCell ref="F18:I18"/>
    <mergeCell ref="A19:E19"/>
    <mergeCell ref="A48:C48"/>
    <mergeCell ref="A49:C49"/>
    <mergeCell ref="G48:I48"/>
    <mergeCell ref="G49:I49"/>
    <mergeCell ref="A47:C47"/>
    <mergeCell ref="G47:I47"/>
    <mergeCell ref="G46:I46"/>
    <mergeCell ref="A39:E39"/>
    <mergeCell ref="A40:E40"/>
    <mergeCell ref="A11:E11"/>
    <mergeCell ref="A12:E12"/>
    <mergeCell ref="A13:E13"/>
    <mergeCell ref="A14:E14"/>
    <mergeCell ref="A23:E23"/>
    <mergeCell ref="A24:E24"/>
    <mergeCell ref="F12:I12"/>
    <mergeCell ref="F37:I39"/>
    <mergeCell ref="A41:I42"/>
    <mergeCell ref="A43:E43"/>
    <mergeCell ref="F43:I43"/>
    <mergeCell ref="A44:I45"/>
    <mergeCell ref="A37:E37"/>
  </mergeCells>
  <printOptions horizontalCentered="1"/>
  <pageMargins left="0.39370078740157483" right="0.19685039370078741" top="0.19685039370078741" bottom="0.19685039370078741" header="0.31496062992125984" footer="0.31496062992125984"/>
  <pageSetup paperSize="9" scale="77"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'GÜNLÜK PLAN VERİLERİ'!$B$2:$B$37</xm:f>
          </x14:formula1>
          <xm:sqref>H6:I7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70" zoomScaleNormal="70" workbookViewId="0">
      <selection activeCell="D34" sqref="D34"/>
    </sheetView>
  </sheetViews>
  <sheetFormatPr defaultColWidth="9.109375" defaultRowHeight="15.6" x14ac:dyDescent="0.3"/>
  <cols>
    <col min="1" max="1" width="9.109375" style="16"/>
    <col min="2" max="2" width="13.88671875" style="16" customWidth="1"/>
    <col min="3" max="3" width="40.6640625" style="18" customWidth="1"/>
    <col min="4" max="4" width="50.6640625" style="16" customWidth="1"/>
    <col min="5" max="5" width="25.6640625" style="16" customWidth="1"/>
    <col min="6" max="6" width="33" style="16" bestFit="1" customWidth="1"/>
    <col min="7" max="7" width="18.88671875" style="16" customWidth="1"/>
    <col min="8" max="8" width="15.5546875" style="16" customWidth="1"/>
    <col min="9" max="9" width="15.109375" style="16" customWidth="1"/>
    <col min="10" max="16384" width="9.109375" style="16"/>
  </cols>
  <sheetData>
    <row r="1" spans="1:9" ht="41.4" x14ac:dyDescent="0.3">
      <c r="B1" s="7" t="s">
        <v>0</v>
      </c>
      <c r="C1" s="28" t="s">
        <v>77</v>
      </c>
      <c r="D1" s="7" t="s">
        <v>5</v>
      </c>
      <c r="E1" s="7" t="s">
        <v>6</v>
      </c>
      <c r="F1" s="7" t="s">
        <v>7</v>
      </c>
      <c r="G1" s="7" t="s">
        <v>40</v>
      </c>
      <c r="H1" s="7" t="s">
        <v>39</v>
      </c>
      <c r="I1" s="7" t="s">
        <v>41</v>
      </c>
    </row>
    <row r="2" spans="1:9" ht="60" customHeight="1" x14ac:dyDescent="0.3">
      <c r="A2" s="32">
        <v>1</v>
      </c>
      <c r="B2" s="3">
        <v>45544</v>
      </c>
      <c r="C2" s="19" t="s">
        <v>103</v>
      </c>
      <c r="D2" s="15" t="s">
        <v>117</v>
      </c>
      <c r="E2" s="4" t="s">
        <v>99</v>
      </c>
      <c r="F2" s="4" t="s">
        <v>102</v>
      </c>
      <c r="G2" s="21"/>
      <c r="H2" s="21"/>
      <c r="I2" s="21"/>
    </row>
    <row r="3" spans="1:9" ht="60" customHeight="1" x14ac:dyDescent="0.3">
      <c r="A3" s="32">
        <v>2</v>
      </c>
      <c r="B3" s="3">
        <v>45551</v>
      </c>
      <c r="C3" s="19" t="s">
        <v>103</v>
      </c>
      <c r="D3" s="36" t="s">
        <v>117</v>
      </c>
      <c r="E3" s="4" t="s">
        <v>99</v>
      </c>
      <c r="F3" s="4" t="s">
        <v>102</v>
      </c>
      <c r="G3" s="4"/>
      <c r="H3" s="4"/>
      <c r="I3" s="5"/>
    </row>
    <row r="4" spans="1:9" ht="60" customHeight="1" x14ac:dyDescent="0.3">
      <c r="A4" s="32">
        <v>3</v>
      </c>
      <c r="B4" s="3">
        <v>45558</v>
      </c>
      <c r="C4" s="19" t="s">
        <v>103</v>
      </c>
      <c r="D4" s="36" t="s">
        <v>117</v>
      </c>
      <c r="E4" s="4" t="s">
        <v>99</v>
      </c>
      <c r="F4" s="4" t="s">
        <v>102</v>
      </c>
      <c r="G4" s="4"/>
      <c r="H4" s="4"/>
      <c r="I4" s="5" t="s">
        <v>22</v>
      </c>
    </row>
    <row r="5" spans="1:9" ht="60" customHeight="1" x14ac:dyDescent="0.3">
      <c r="A5" s="32">
        <v>4</v>
      </c>
      <c r="B5" s="3">
        <v>45565</v>
      </c>
      <c r="C5" s="19" t="s">
        <v>103</v>
      </c>
      <c r="D5" s="36" t="s">
        <v>118</v>
      </c>
      <c r="E5" s="4" t="s">
        <v>99</v>
      </c>
      <c r="F5" s="4" t="s">
        <v>102</v>
      </c>
      <c r="G5" s="4"/>
      <c r="H5" s="22" t="s">
        <v>37</v>
      </c>
      <c r="I5" s="5"/>
    </row>
    <row r="6" spans="1:9" ht="60" customHeight="1" x14ac:dyDescent="0.3">
      <c r="A6" s="32">
        <v>5</v>
      </c>
      <c r="B6" s="3">
        <v>45572</v>
      </c>
      <c r="C6" s="19" t="s">
        <v>103</v>
      </c>
      <c r="D6" s="36" t="s">
        <v>118</v>
      </c>
      <c r="E6" s="4" t="s">
        <v>99</v>
      </c>
      <c r="F6" s="4" t="s">
        <v>102</v>
      </c>
      <c r="G6" s="4"/>
      <c r="H6" s="4"/>
      <c r="I6" s="5"/>
    </row>
    <row r="7" spans="1:9" ht="60" customHeight="1" x14ac:dyDescent="0.3">
      <c r="A7" s="32">
        <v>6</v>
      </c>
      <c r="B7" s="3">
        <v>45579</v>
      </c>
      <c r="C7" s="19" t="s">
        <v>103</v>
      </c>
      <c r="D7" s="36" t="s">
        <v>118</v>
      </c>
      <c r="E7" s="4" t="s">
        <v>99</v>
      </c>
      <c r="F7" s="4" t="s">
        <v>102</v>
      </c>
      <c r="G7" s="4"/>
      <c r="H7" s="4"/>
      <c r="I7" s="5"/>
    </row>
    <row r="8" spans="1:9" ht="60" customHeight="1" x14ac:dyDescent="0.3">
      <c r="A8" s="32">
        <v>7</v>
      </c>
      <c r="B8" s="3">
        <v>45586</v>
      </c>
      <c r="C8" s="19" t="s">
        <v>103</v>
      </c>
      <c r="D8" s="36" t="s">
        <v>119</v>
      </c>
      <c r="E8" s="4" t="s">
        <v>99</v>
      </c>
      <c r="F8" s="4" t="s">
        <v>102</v>
      </c>
      <c r="G8" s="4"/>
      <c r="H8" s="4"/>
      <c r="I8" s="5" t="s">
        <v>23</v>
      </c>
    </row>
    <row r="9" spans="1:9" ht="60" customHeight="1" x14ac:dyDescent="0.3">
      <c r="A9" s="32">
        <v>8</v>
      </c>
      <c r="B9" s="3">
        <v>45593</v>
      </c>
      <c r="C9" s="19" t="s">
        <v>103</v>
      </c>
      <c r="D9" s="36" t="s">
        <v>119</v>
      </c>
      <c r="E9" s="4" t="s">
        <v>99</v>
      </c>
      <c r="F9" s="4" t="s">
        <v>102</v>
      </c>
      <c r="G9" s="4"/>
      <c r="H9" s="22" t="s">
        <v>38</v>
      </c>
      <c r="I9" s="5" t="s">
        <v>24</v>
      </c>
    </row>
    <row r="10" spans="1:9" ht="60" customHeight="1" x14ac:dyDescent="0.3">
      <c r="A10" s="32">
        <v>9</v>
      </c>
      <c r="B10" s="3">
        <v>45600</v>
      </c>
      <c r="C10" s="19" t="s">
        <v>103</v>
      </c>
      <c r="D10" s="36" t="s">
        <v>119</v>
      </c>
      <c r="E10" s="4" t="s">
        <v>99</v>
      </c>
      <c r="F10" s="4" t="s">
        <v>102</v>
      </c>
      <c r="G10" s="23" t="s">
        <v>45</v>
      </c>
      <c r="H10" s="4"/>
      <c r="I10" s="5"/>
    </row>
    <row r="11" spans="1:9" ht="60" customHeight="1" x14ac:dyDescent="0.3">
      <c r="A11" s="32">
        <v>10</v>
      </c>
      <c r="B11" s="3">
        <v>45614</v>
      </c>
      <c r="C11" s="19" t="s">
        <v>104</v>
      </c>
      <c r="D11" s="36" t="s">
        <v>120</v>
      </c>
      <c r="E11" s="4" t="s">
        <v>99</v>
      </c>
      <c r="F11" s="4" t="s">
        <v>102</v>
      </c>
      <c r="G11" s="24"/>
      <c r="H11" s="4"/>
      <c r="I11" s="5" t="s">
        <v>25</v>
      </c>
    </row>
    <row r="12" spans="1:9" ht="60" customHeight="1" x14ac:dyDescent="0.3">
      <c r="A12" s="32">
        <v>11</v>
      </c>
      <c r="B12" s="3">
        <v>45621</v>
      </c>
      <c r="C12" s="19" t="s">
        <v>104</v>
      </c>
      <c r="D12" s="36" t="s">
        <v>120</v>
      </c>
      <c r="E12" s="4" t="s">
        <v>99</v>
      </c>
      <c r="F12" s="4" t="s">
        <v>102</v>
      </c>
      <c r="G12" s="4"/>
      <c r="H12" s="4"/>
      <c r="I12" s="5" t="s">
        <v>26</v>
      </c>
    </row>
    <row r="13" spans="1:9" ht="60" customHeight="1" x14ac:dyDescent="0.3">
      <c r="A13" s="32">
        <v>12</v>
      </c>
      <c r="B13" s="3">
        <v>45628</v>
      </c>
      <c r="C13" s="19" t="s">
        <v>104</v>
      </c>
      <c r="D13" s="36" t="s">
        <v>120</v>
      </c>
      <c r="E13" s="4" t="s">
        <v>99</v>
      </c>
      <c r="F13" s="4" t="s">
        <v>102</v>
      </c>
      <c r="G13" s="4"/>
      <c r="H13" s="4"/>
      <c r="I13" s="5"/>
    </row>
    <row r="14" spans="1:9" ht="60" customHeight="1" x14ac:dyDescent="0.3">
      <c r="A14" s="32">
        <v>13</v>
      </c>
      <c r="B14" s="3">
        <v>45635</v>
      </c>
      <c r="C14" s="19" t="s">
        <v>104</v>
      </c>
      <c r="D14" s="17" t="s">
        <v>121</v>
      </c>
      <c r="E14" s="4" t="s">
        <v>99</v>
      </c>
      <c r="F14" s="4" t="s">
        <v>102</v>
      </c>
      <c r="G14" s="4"/>
      <c r="H14" s="4"/>
      <c r="I14" s="5"/>
    </row>
    <row r="15" spans="1:9" ht="60" customHeight="1" x14ac:dyDescent="0.3">
      <c r="A15" s="32">
        <v>14</v>
      </c>
      <c r="B15" s="3">
        <v>45642</v>
      </c>
      <c r="C15" s="19" t="s">
        <v>104</v>
      </c>
      <c r="D15" s="17" t="s">
        <v>121</v>
      </c>
      <c r="E15" s="4" t="s">
        <v>99</v>
      </c>
      <c r="F15" s="4" t="s">
        <v>102</v>
      </c>
      <c r="G15" s="4"/>
      <c r="H15" s="22" t="s">
        <v>42</v>
      </c>
      <c r="I15" s="5" t="s">
        <v>27</v>
      </c>
    </row>
    <row r="16" spans="1:9" ht="60" customHeight="1" x14ac:dyDescent="0.3">
      <c r="A16" s="32">
        <v>15</v>
      </c>
      <c r="B16" s="3">
        <v>45649</v>
      </c>
      <c r="C16" s="19" t="s">
        <v>104</v>
      </c>
      <c r="D16" s="17" t="s">
        <v>121</v>
      </c>
      <c r="E16" s="4" t="s">
        <v>99</v>
      </c>
      <c r="F16" s="4" t="s">
        <v>102</v>
      </c>
      <c r="G16" s="4"/>
      <c r="H16" s="4"/>
      <c r="I16" s="5" t="s">
        <v>28</v>
      </c>
    </row>
    <row r="17" spans="1:9" ht="60" customHeight="1" x14ac:dyDescent="0.3">
      <c r="A17" s="32">
        <v>16</v>
      </c>
      <c r="B17" s="3">
        <v>45656</v>
      </c>
      <c r="C17" s="19" t="s">
        <v>104</v>
      </c>
      <c r="D17" s="17" t="s">
        <v>122</v>
      </c>
      <c r="E17" s="4" t="s">
        <v>99</v>
      </c>
      <c r="F17" s="4" t="s">
        <v>102</v>
      </c>
      <c r="G17" s="4"/>
      <c r="H17" s="4"/>
      <c r="I17" s="5"/>
    </row>
    <row r="18" spans="1:9" ht="60" customHeight="1" x14ac:dyDescent="0.3">
      <c r="A18" s="32">
        <v>17</v>
      </c>
      <c r="B18" s="3">
        <v>45663</v>
      </c>
      <c r="C18" s="19" t="s">
        <v>104</v>
      </c>
      <c r="D18" s="17" t="s">
        <v>122</v>
      </c>
      <c r="E18" s="4" t="s">
        <v>99</v>
      </c>
      <c r="F18" s="4" t="s">
        <v>102</v>
      </c>
      <c r="G18" s="23" t="s">
        <v>46</v>
      </c>
      <c r="H18" s="4"/>
      <c r="I18" s="5"/>
    </row>
    <row r="19" spans="1:9" ht="60" customHeight="1" x14ac:dyDescent="0.3">
      <c r="A19" s="32">
        <v>18</v>
      </c>
      <c r="B19" s="3">
        <v>45670</v>
      </c>
      <c r="C19" s="19" t="s">
        <v>104</v>
      </c>
      <c r="D19" s="17" t="s">
        <v>122</v>
      </c>
      <c r="E19" s="4" t="s">
        <v>99</v>
      </c>
      <c r="F19" s="4" t="s">
        <v>102</v>
      </c>
      <c r="G19" s="4"/>
      <c r="H19" s="4"/>
      <c r="I19" s="5"/>
    </row>
    <row r="20" spans="1:9" ht="60" customHeight="1" x14ac:dyDescent="0.3">
      <c r="A20" s="32">
        <v>19</v>
      </c>
      <c r="B20" s="3">
        <v>45691</v>
      </c>
      <c r="C20" s="19" t="s">
        <v>104</v>
      </c>
      <c r="D20" s="17" t="s">
        <v>123</v>
      </c>
      <c r="E20" s="4" t="s">
        <v>99</v>
      </c>
      <c r="F20" s="4" t="s">
        <v>102</v>
      </c>
      <c r="G20" s="4"/>
      <c r="H20" s="4"/>
      <c r="I20" s="5"/>
    </row>
    <row r="21" spans="1:9" ht="60" customHeight="1" x14ac:dyDescent="0.3">
      <c r="A21" s="32">
        <v>20</v>
      </c>
      <c r="B21" s="3">
        <v>45698</v>
      </c>
      <c r="C21" s="19" t="s">
        <v>104</v>
      </c>
      <c r="D21" s="17" t="s">
        <v>123</v>
      </c>
      <c r="E21" s="4" t="s">
        <v>99</v>
      </c>
      <c r="F21" s="4" t="s">
        <v>102</v>
      </c>
      <c r="G21" s="4"/>
      <c r="H21" s="4"/>
      <c r="I21" s="5"/>
    </row>
    <row r="22" spans="1:9" ht="60" customHeight="1" x14ac:dyDescent="0.3">
      <c r="A22" s="32">
        <v>21</v>
      </c>
      <c r="B22" s="3">
        <v>45705</v>
      </c>
      <c r="C22" s="19" t="s">
        <v>104</v>
      </c>
      <c r="D22" s="17" t="s">
        <v>123</v>
      </c>
      <c r="E22" s="4" t="s">
        <v>99</v>
      </c>
      <c r="F22" s="4" t="s">
        <v>102</v>
      </c>
      <c r="G22" s="4"/>
      <c r="H22" s="4"/>
      <c r="I22" s="5"/>
    </row>
    <row r="23" spans="1:9" ht="60" customHeight="1" x14ac:dyDescent="0.3">
      <c r="A23" s="32">
        <v>22</v>
      </c>
      <c r="B23" s="3">
        <v>45712</v>
      </c>
      <c r="C23" s="19" t="s">
        <v>104</v>
      </c>
      <c r="D23" s="17" t="s">
        <v>116</v>
      </c>
      <c r="E23" s="4" t="s">
        <v>99</v>
      </c>
      <c r="F23" s="4" t="s">
        <v>102</v>
      </c>
      <c r="G23" s="4"/>
      <c r="H23" s="4"/>
      <c r="I23" s="5"/>
    </row>
    <row r="24" spans="1:9" ht="60" customHeight="1" x14ac:dyDescent="0.3">
      <c r="A24" s="32">
        <v>23</v>
      </c>
      <c r="B24" s="3">
        <v>45719</v>
      </c>
      <c r="C24" s="19" t="s">
        <v>104</v>
      </c>
      <c r="D24" s="17" t="s">
        <v>116</v>
      </c>
      <c r="E24" s="4" t="s">
        <v>99</v>
      </c>
      <c r="F24" s="4" t="s">
        <v>102</v>
      </c>
      <c r="G24" s="4"/>
      <c r="H24" s="4"/>
      <c r="I24" s="5"/>
    </row>
    <row r="25" spans="1:9" ht="60" customHeight="1" x14ac:dyDescent="0.3">
      <c r="A25" s="32">
        <v>24</v>
      </c>
      <c r="B25" s="3">
        <v>45726</v>
      </c>
      <c r="C25" s="19" t="s">
        <v>104</v>
      </c>
      <c r="D25" s="17" t="s">
        <v>116</v>
      </c>
      <c r="E25" s="4" t="s">
        <v>99</v>
      </c>
      <c r="F25" s="4" t="s">
        <v>102</v>
      </c>
      <c r="G25" s="4"/>
      <c r="H25" s="4"/>
      <c r="I25" s="5" t="s">
        <v>29</v>
      </c>
    </row>
    <row r="26" spans="1:9" ht="60" customHeight="1" x14ac:dyDescent="0.3">
      <c r="A26" s="32">
        <v>25</v>
      </c>
      <c r="B26" s="3">
        <v>45733</v>
      </c>
      <c r="C26" s="19" t="s">
        <v>105</v>
      </c>
      <c r="D26" s="17" t="s">
        <v>124</v>
      </c>
      <c r="E26" s="4" t="s">
        <v>99</v>
      </c>
      <c r="F26" s="4" t="s">
        <v>102</v>
      </c>
      <c r="G26" s="23" t="s">
        <v>47</v>
      </c>
      <c r="H26" s="4"/>
      <c r="I26" s="5" t="s">
        <v>30</v>
      </c>
    </row>
    <row r="27" spans="1:9" ht="60" customHeight="1" x14ac:dyDescent="0.3">
      <c r="A27" s="32">
        <v>26</v>
      </c>
      <c r="B27" s="3">
        <v>45740</v>
      </c>
      <c r="C27" s="19" t="s">
        <v>105</v>
      </c>
      <c r="D27" s="17" t="s">
        <v>124</v>
      </c>
      <c r="E27" s="4" t="s">
        <v>99</v>
      </c>
      <c r="F27" s="4" t="s">
        <v>102</v>
      </c>
      <c r="G27" s="4"/>
      <c r="H27" s="22" t="s">
        <v>43</v>
      </c>
      <c r="I27" s="5" t="s">
        <v>31</v>
      </c>
    </row>
    <row r="28" spans="1:9" ht="60" customHeight="1" x14ac:dyDescent="0.3">
      <c r="A28" s="32">
        <v>27</v>
      </c>
      <c r="B28" s="3">
        <v>45754</v>
      </c>
      <c r="C28" s="19" t="s">
        <v>105</v>
      </c>
      <c r="D28" s="17" t="s">
        <v>124</v>
      </c>
      <c r="E28" s="4" t="s">
        <v>99</v>
      </c>
      <c r="F28" s="4" t="s">
        <v>102</v>
      </c>
      <c r="G28" s="4"/>
      <c r="H28" s="4"/>
      <c r="I28" s="5"/>
    </row>
    <row r="29" spans="1:9" ht="60" customHeight="1" x14ac:dyDescent="0.3">
      <c r="A29" s="32">
        <v>28</v>
      </c>
      <c r="B29" s="3">
        <v>45761</v>
      </c>
      <c r="C29" s="19" t="s">
        <v>105</v>
      </c>
      <c r="D29" s="17" t="s">
        <v>124</v>
      </c>
      <c r="E29" s="4" t="s">
        <v>99</v>
      </c>
      <c r="F29" s="4" t="s">
        <v>102</v>
      </c>
      <c r="G29" s="24"/>
      <c r="H29" s="4"/>
      <c r="I29" s="5"/>
    </row>
    <row r="30" spans="1:9" ht="60" customHeight="1" x14ac:dyDescent="0.3">
      <c r="A30" s="32">
        <v>29</v>
      </c>
      <c r="B30" s="3">
        <v>45768</v>
      </c>
      <c r="C30" s="19" t="s">
        <v>105</v>
      </c>
      <c r="D30" s="17" t="s">
        <v>125</v>
      </c>
      <c r="E30" s="4" t="s">
        <v>99</v>
      </c>
      <c r="F30" s="4" t="s">
        <v>102</v>
      </c>
      <c r="G30" s="4"/>
      <c r="H30" s="4"/>
      <c r="I30" s="5" t="s">
        <v>32</v>
      </c>
    </row>
    <row r="31" spans="1:9" ht="60" customHeight="1" x14ac:dyDescent="0.3">
      <c r="A31" s="32">
        <v>30</v>
      </c>
      <c r="B31" s="3">
        <v>45775</v>
      </c>
      <c r="C31" s="19" t="s">
        <v>105</v>
      </c>
      <c r="D31" s="17" t="s">
        <v>125</v>
      </c>
      <c r="E31" s="4" t="s">
        <v>99</v>
      </c>
      <c r="F31" s="4" t="s">
        <v>102</v>
      </c>
      <c r="G31" s="4"/>
      <c r="H31" s="4"/>
      <c r="I31" s="5" t="s">
        <v>33</v>
      </c>
    </row>
    <row r="32" spans="1:9" ht="60" customHeight="1" x14ac:dyDescent="0.3">
      <c r="A32" s="32">
        <v>31</v>
      </c>
      <c r="B32" s="3">
        <v>45782</v>
      </c>
      <c r="C32" s="19" t="s">
        <v>105</v>
      </c>
      <c r="D32" s="17" t="s">
        <v>125</v>
      </c>
      <c r="E32" s="4" t="s">
        <v>99</v>
      </c>
      <c r="F32" s="4" t="s">
        <v>102</v>
      </c>
      <c r="G32" s="4"/>
      <c r="H32" s="22" t="s">
        <v>44</v>
      </c>
      <c r="I32" s="5"/>
    </row>
    <row r="33" spans="1:9" ht="60" customHeight="1" x14ac:dyDescent="0.3">
      <c r="A33" s="32">
        <v>32</v>
      </c>
      <c r="B33" s="3">
        <v>45789</v>
      </c>
      <c r="C33" s="19" t="s">
        <v>105</v>
      </c>
      <c r="D33" s="17" t="s">
        <v>125</v>
      </c>
      <c r="E33" s="4" t="s">
        <v>99</v>
      </c>
      <c r="F33" s="4" t="s">
        <v>102</v>
      </c>
      <c r="G33" s="4"/>
      <c r="H33" s="4"/>
      <c r="I33" s="5" t="s">
        <v>34</v>
      </c>
    </row>
    <row r="34" spans="1:9" ht="60" customHeight="1" x14ac:dyDescent="0.3">
      <c r="A34" s="32">
        <v>33</v>
      </c>
      <c r="B34" s="3">
        <v>45796</v>
      </c>
      <c r="C34" s="19" t="s">
        <v>105</v>
      </c>
      <c r="D34" s="17" t="s">
        <v>126</v>
      </c>
      <c r="E34" s="4" t="s">
        <v>99</v>
      </c>
      <c r="F34" s="4" t="s">
        <v>102</v>
      </c>
      <c r="G34" s="4"/>
      <c r="H34" s="4"/>
      <c r="I34" s="5"/>
    </row>
    <row r="35" spans="1:9" ht="60" customHeight="1" x14ac:dyDescent="0.3">
      <c r="A35" s="32">
        <v>34</v>
      </c>
      <c r="B35" s="3">
        <v>45803</v>
      </c>
      <c r="C35" s="19" t="s">
        <v>105</v>
      </c>
      <c r="D35" s="17" t="s">
        <v>126</v>
      </c>
      <c r="E35" s="4" t="s">
        <v>99</v>
      </c>
      <c r="F35" s="4" t="s">
        <v>102</v>
      </c>
      <c r="G35" s="24"/>
      <c r="H35" s="4"/>
      <c r="I35" s="5" t="s">
        <v>35</v>
      </c>
    </row>
    <row r="36" spans="1:9" ht="60" customHeight="1" x14ac:dyDescent="0.3">
      <c r="A36" s="32">
        <v>35</v>
      </c>
      <c r="B36" s="3">
        <v>45810</v>
      </c>
      <c r="C36" s="19" t="s">
        <v>105</v>
      </c>
      <c r="D36" s="17" t="s">
        <v>126</v>
      </c>
      <c r="E36" s="4" t="s">
        <v>99</v>
      </c>
      <c r="F36" s="4" t="s">
        <v>102</v>
      </c>
      <c r="G36" s="23" t="s">
        <v>48</v>
      </c>
      <c r="H36" s="4"/>
      <c r="I36" s="5" t="s">
        <v>98</v>
      </c>
    </row>
    <row r="37" spans="1:9" ht="60" customHeight="1" x14ac:dyDescent="0.3">
      <c r="A37" s="32">
        <v>36</v>
      </c>
      <c r="B37" s="3">
        <v>45817</v>
      </c>
      <c r="C37" s="19" t="s">
        <v>105</v>
      </c>
      <c r="D37" s="17" t="s">
        <v>126</v>
      </c>
      <c r="E37" s="4" t="s">
        <v>99</v>
      </c>
      <c r="F37" s="4" t="s">
        <v>102</v>
      </c>
      <c r="G37" s="4"/>
      <c r="H37" s="4"/>
      <c r="I37" s="5" t="s">
        <v>36</v>
      </c>
    </row>
  </sheetData>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
  <sheetViews>
    <sheetView workbookViewId="0">
      <selection activeCell="B5" sqref="B5"/>
    </sheetView>
  </sheetViews>
  <sheetFormatPr defaultRowHeight="14.4" x14ac:dyDescent="0.3"/>
  <cols>
    <col min="6" max="6" width="11.5546875" customWidth="1"/>
  </cols>
  <sheetData>
    <row r="2" spans="1:7" x14ac:dyDescent="0.3">
      <c r="A2" s="30">
        <v>1</v>
      </c>
      <c r="B2" s="30">
        <v>18</v>
      </c>
      <c r="C2" s="30">
        <v>18</v>
      </c>
      <c r="D2" s="30">
        <v>2</v>
      </c>
      <c r="E2" s="30">
        <f>C2/D2</f>
        <v>9</v>
      </c>
      <c r="F2" s="31">
        <f>B2/B9</f>
        <v>0.25</v>
      </c>
      <c r="G2" s="31">
        <f>C2/C9</f>
        <v>0.25</v>
      </c>
    </row>
    <row r="3" spans="1:7" x14ac:dyDescent="0.3">
      <c r="A3">
        <v>2</v>
      </c>
      <c r="B3">
        <v>30</v>
      </c>
      <c r="C3">
        <v>30</v>
      </c>
      <c r="D3">
        <f>D2</f>
        <v>2</v>
      </c>
      <c r="E3">
        <f t="shared" ref="E3:E8" si="0">C3/D3</f>
        <v>15</v>
      </c>
      <c r="F3" s="29">
        <f>B3/B9</f>
        <v>0.41666666666666669</v>
      </c>
      <c r="G3" s="29">
        <f>C3/C9</f>
        <v>0.41666666666666669</v>
      </c>
    </row>
    <row r="4" spans="1:7" x14ac:dyDescent="0.3">
      <c r="A4" s="30">
        <v>3</v>
      </c>
      <c r="B4" s="30">
        <v>24</v>
      </c>
      <c r="C4" s="30">
        <v>24</v>
      </c>
      <c r="D4" s="30">
        <f>D3</f>
        <v>2</v>
      </c>
      <c r="E4" s="30">
        <f t="shared" si="0"/>
        <v>12</v>
      </c>
      <c r="F4" s="31">
        <f>B4/B9</f>
        <v>0.33333333333333331</v>
      </c>
      <c r="G4" s="31">
        <f>C4/C9</f>
        <v>0.33333333333333331</v>
      </c>
    </row>
    <row r="5" spans="1:7" x14ac:dyDescent="0.3">
      <c r="A5">
        <v>4</v>
      </c>
      <c r="D5">
        <f>D4</f>
        <v>2</v>
      </c>
      <c r="E5">
        <f t="shared" si="0"/>
        <v>0</v>
      </c>
      <c r="F5" s="29">
        <f>B5/B9</f>
        <v>0</v>
      </c>
      <c r="G5" s="29">
        <f>C5/C9</f>
        <v>0</v>
      </c>
    </row>
    <row r="6" spans="1:7" x14ac:dyDescent="0.3">
      <c r="A6" s="30">
        <v>5</v>
      </c>
      <c r="B6" s="30"/>
      <c r="C6" s="30"/>
      <c r="D6" s="30">
        <f>D5</f>
        <v>2</v>
      </c>
      <c r="E6" s="30">
        <f t="shared" si="0"/>
        <v>0</v>
      </c>
      <c r="F6" s="31">
        <f>B6/B9</f>
        <v>0</v>
      </c>
      <c r="G6" s="31">
        <f>C6/C9</f>
        <v>0</v>
      </c>
    </row>
    <row r="7" spans="1:7" x14ac:dyDescent="0.3">
      <c r="A7" s="33">
        <v>6</v>
      </c>
      <c r="B7" s="33"/>
      <c r="C7" s="33"/>
      <c r="D7" s="33">
        <f t="shared" ref="D7:D8" si="1">D6</f>
        <v>2</v>
      </c>
      <c r="E7" s="33">
        <f t="shared" si="0"/>
        <v>0</v>
      </c>
      <c r="F7" s="34">
        <f>B7/B9</f>
        <v>0</v>
      </c>
      <c r="G7" s="34">
        <f>C7/C9</f>
        <v>0</v>
      </c>
    </row>
    <row r="8" spans="1:7" x14ac:dyDescent="0.3">
      <c r="A8" s="30">
        <v>7</v>
      </c>
      <c r="B8" s="30"/>
      <c r="C8" s="30"/>
      <c r="D8" s="30">
        <f t="shared" si="1"/>
        <v>2</v>
      </c>
      <c r="E8" s="30">
        <f t="shared" si="0"/>
        <v>0</v>
      </c>
      <c r="F8" s="31">
        <f>B8/B9</f>
        <v>0</v>
      </c>
      <c r="G8" s="31">
        <f>C8/C9</f>
        <v>0</v>
      </c>
    </row>
    <row r="9" spans="1:7" x14ac:dyDescent="0.3">
      <c r="B9">
        <f>SUM(B2:B8)</f>
        <v>72</v>
      </c>
      <c r="C9">
        <f>SUM(C2:C8)</f>
        <v>72</v>
      </c>
      <c r="E9">
        <f>SUM(E2:E8)</f>
        <v>36</v>
      </c>
      <c r="F9" s="29">
        <f>SUM(F2:F8)</f>
        <v>1</v>
      </c>
      <c r="G9" s="29">
        <f>SUM(G2:G8)</f>
        <v>1</v>
      </c>
    </row>
    <row r="10" spans="1:7" x14ac:dyDescent="0.3">
      <c r="C10">
        <f>36*D2</f>
        <v>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YILLIK PLAN</vt:lpstr>
      <vt:lpstr>GÜNLÜK PLAN</vt:lpstr>
      <vt:lpstr>GÜNLÜK PLAN VERİLERİ</vt:lpstr>
      <vt:lpstr>Sayfa1</vt:lpstr>
      <vt:lpstr>'YILLIK PLAN'!Yazdırma_Alanı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2024-09-08T16:42:01Z</dcterms:modified>
</cp:coreProperties>
</file>